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kindredsquared.sharepoint.com/sites/Kindred2/Shared Documents/Kindred Squared/Projects and Reports/Pilots/York PTG pilot (2026)/Report/Implementation Guide/Appendices/"/>
    </mc:Choice>
  </mc:AlternateContent>
  <xr:revisionPtr revIDLastSave="10" documentId="13_ncr:1_{664A1AAC-04D3-2B41-8F3F-22C37F9E2A36}" xr6:coauthVersionLast="47" xr6:coauthVersionMax="47" xr10:uidLastSave="{C1903601-270A-784E-ABAF-DB4F78C31F0E}"/>
  <bookViews>
    <workbookView xWindow="33960" yWindow="1000" windowWidth="28800" windowHeight="15280" xr2:uid="{00000000-000D-0000-FFFF-FFFF00000000}"/>
  </bookViews>
  <sheets>
    <sheet name="Read Me" sheetId="1" r:id="rId1"/>
    <sheet name="Setup" sheetId="2" r:id="rId2"/>
    <sheet name="Project Plan" sheetId="3" r:id="rId3"/>
    <sheet name="Gantt" sheetId="4" r:id="rId4"/>
    <sheet name="List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H78" i="4"/>
  <c r="G78" i="4"/>
  <c r="F78" i="4"/>
  <c r="E78" i="4"/>
  <c r="D78" i="4"/>
  <c r="C78" i="4"/>
  <c r="B78" i="4"/>
  <c r="A78" i="4"/>
  <c r="H77" i="4"/>
  <c r="G77" i="4"/>
  <c r="F77" i="4"/>
  <c r="E77" i="4"/>
  <c r="D77" i="4"/>
  <c r="C77" i="4"/>
  <c r="B77" i="4"/>
  <c r="A77" i="4"/>
  <c r="H76" i="4"/>
  <c r="G76" i="4"/>
  <c r="F76" i="4"/>
  <c r="E76" i="4"/>
  <c r="D76" i="4"/>
  <c r="C76" i="4"/>
  <c r="B76" i="4"/>
  <c r="A76" i="4"/>
  <c r="H75" i="4"/>
  <c r="G75" i="4"/>
  <c r="F75" i="4"/>
  <c r="E75" i="4"/>
  <c r="D75" i="4"/>
  <c r="C75" i="4"/>
  <c r="B75" i="4"/>
  <c r="A75" i="4"/>
  <c r="H74" i="4"/>
  <c r="G74" i="4"/>
  <c r="F74" i="4"/>
  <c r="E74" i="4"/>
  <c r="D74" i="4"/>
  <c r="C74" i="4"/>
  <c r="B74" i="4"/>
  <c r="A74" i="4"/>
  <c r="H73" i="4"/>
  <c r="G73" i="4"/>
  <c r="F73" i="4"/>
  <c r="E73" i="4"/>
  <c r="D73" i="4"/>
  <c r="C73" i="4"/>
  <c r="B73" i="4"/>
  <c r="A73" i="4"/>
  <c r="H72" i="4"/>
  <c r="G72" i="4"/>
  <c r="F72" i="4"/>
  <c r="E72" i="4"/>
  <c r="D72" i="4"/>
  <c r="C72" i="4"/>
  <c r="B72" i="4"/>
  <c r="A72" i="4"/>
  <c r="H71" i="4"/>
  <c r="G71" i="4"/>
  <c r="F71" i="4"/>
  <c r="E71" i="4"/>
  <c r="D71" i="4"/>
  <c r="C71" i="4"/>
  <c r="B71" i="4"/>
  <c r="A71" i="4"/>
  <c r="H70" i="4"/>
  <c r="G70" i="4"/>
  <c r="F70" i="4"/>
  <c r="E70" i="4"/>
  <c r="D70" i="4"/>
  <c r="C70" i="4"/>
  <c r="B70" i="4"/>
  <c r="A70" i="4"/>
  <c r="H69" i="4"/>
  <c r="G69" i="4"/>
  <c r="F69" i="4"/>
  <c r="E69" i="4"/>
  <c r="D69" i="4"/>
  <c r="C69" i="4"/>
  <c r="B69" i="4"/>
  <c r="A69" i="4"/>
  <c r="H68" i="4"/>
  <c r="G68" i="4"/>
  <c r="F68" i="4"/>
  <c r="E68" i="4"/>
  <c r="D68" i="4"/>
  <c r="C68" i="4"/>
  <c r="B68" i="4"/>
  <c r="A68" i="4"/>
  <c r="H67" i="4"/>
  <c r="G67" i="4"/>
  <c r="F67" i="4"/>
  <c r="E67" i="4"/>
  <c r="D67" i="4"/>
  <c r="C67" i="4"/>
  <c r="B67" i="4"/>
  <c r="A67" i="4"/>
  <c r="H66" i="4"/>
  <c r="G66" i="4"/>
  <c r="F66" i="4"/>
  <c r="E66" i="4"/>
  <c r="D66" i="4"/>
  <c r="C66" i="4"/>
  <c r="B66" i="4"/>
  <c r="A66" i="4"/>
  <c r="H65" i="4"/>
  <c r="G65" i="4"/>
  <c r="F65" i="4"/>
  <c r="E65" i="4"/>
  <c r="D65" i="4"/>
  <c r="C65" i="4"/>
  <c r="B65" i="4"/>
  <c r="A65" i="4"/>
  <c r="H64" i="4"/>
  <c r="G64" i="4"/>
  <c r="F64" i="4"/>
  <c r="E64" i="4"/>
  <c r="D64" i="4"/>
  <c r="C64" i="4"/>
  <c r="B64" i="4"/>
  <c r="A64" i="4"/>
  <c r="H63" i="4"/>
  <c r="G63" i="4"/>
  <c r="F63" i="4"/>
  <c r="E63" i="4"/>
  <c r="D63" i="4"/>
  <c r="C63" i="4"/>
  <c r="B63" i="4"/>
  <c r="A63" i="4"/>
  <c r="H62" i="4"/>
  <c r="G62" i="4"/>
  <c r="F62" i="4"/>
  <c r="E62" i="4"/>
  <c r="D62" i="4"/>
  <c r="C62" i="4"/>
  <c r="B62" i="4"/>
  <c r="A62" i="4"/>
  <c r="H61" i="4"/>
  <c r="G61" i="4"/>
  <c r="F61" i="4"/>
  <c r="E61" i="4"/>
  <c r="D61" i="4"/>
  <c r="C61" i="4"/>
  <c r="B61" i="4"/>
  <c r="A61" i="4"/>
  <c r="H60" i="4"/>
  <c r="G60" i="4"/>
  <c r="F60" i="4"/>
  <c r="E60" i="4"/>
  <c r="D60" i="4"/>
  <c r="C60" i="4"/>
  <c r="B60" i="4"/>
  <c r="A60" i="4"/>
  <c r="H59" i="4"/>
  <c r="G59" i="4"/>
  <c r="F59" i="4"/>
  <c r="E59" i="4"/>
  <c r="D59" i="4"/>
  <c r="C59" i="4"/>
  <c r="B59" i="4"/>
  <c r="A59" i="4"/>
  <c r="H58" i="4"/>
  <c r="G58" i="4"/>
  <c r="F58" i="4"/>
  <c r="E58" i="4"/>
  <c r="D58" i="4"/>
  <c r="C58" i="4"/>
  <c r="B58" i="4"/>
  <c r="A58" i="4"/>
  <c r="H57" i="4"/>
  <c r="G57" i="4"/>
  <c r="F57" i="4"/>
  <c r="E57" i="4"/>
  <c r="D57" i="4"/>
  <c r="C57" i="4"/>
  <c r="B57" i="4"/>
  <c r="A57" i="4"/>
  <c r="H56" i="4"/>
  <c r="G56" i="4"/>
  <c r="F56" i="4"/>
  <c r="E56" i="4"/>
  <c r="D56" i="4"/>
  <c r="C56" i="4"/>
  <c r="B56" i="4"/>
  <c r="A56" i="4"/>
  <c r="H55" i="4"/>
  <c r="G55" i="4"/>
  <c r="F55" i="4"/>
  <c r="E55" i="4"/>
  <c r="D55" i="4"/>
  <c r="C55" i="4"/>
  <c r="B55" i="4"/>
  <c r="A55" i="4"/>
  <c r="H54" i="4"/>
  <c r="G54" i="4"/>
  <c r="F54" i="4"/>
  <c r="E54" i="4"/>
  <c r="D54" i="4"/>
  <c r="C54" i="4"/>
  <c r="B54" i="4"/>
  <c r="A54" i="4"/>
  <c r="H53" i="4"/>
  <c r="G53" i="4"/>
  <c r="F53" i="4"/>
  <c r="E53" i="4"/>
  <c r="D53" i="4"/>
  <c r="C53" i="4"/>
  <c r="B53" i="4"/>
  <c r="A53" i="4"/>
  <c r="H52" i="4"/>
  <c r="G52" i="4"/>
  <c r="F52" i="4"/>
  <c r="E52" i="4"/>
  <c r="D52" i="4"/>
  <c r="C52" i="4"/>
  <c r="B52" i="4"/>
  <c r="A52" i="4"/>
  <c r="H51" i="4"/>
  <c r="G51" i="4"/>
  <c r="F51" i="4"/>
  <c r="E51" i="4"/>
  <c r="D51" i="4"/>
  <c r="C51" i="4"/>
  <c r="B51" i="4"/>
  <c r="A51" i="4"/>
  <c r="H50" i="4"/>
  <c r="G50" i="4"/>
  <c r="F50" i="4"/>
  <c r="E50" i="4"/>
  <c r="D50" i="4"/>
  <c r="C50" i="4"/>
  <c r="B50" i="4"/>
  <c r="A50" i="4"/>
  <c r="H49" i="4"/>
  <c r="G49" i="4"/>
  <c r="F49" i="4"/>
  <c r="E49" i="4"/>
  <c r="D49" i="4"/>
  <c r="C49" i="4"/>
  <c r="B49" i="4"/>
  <c r="A49" i="4"/>
  <c r="H48" i="4"/>
  <c r="G48" i="4"/>
  <c r="F48" i="4"/>
  <c r="E48" i="4"/>
  <c r="D48" i="4"/>
  <c r="C48" i="4"/>
  <c r="B48" i="4"/>
  <c r="A48" i="4"/>
  <c r="H47" i="4"/>
  <c r="G47" i="4"/>
  <c r="F47" i="4"/>
  <c r="E47" i="4"/>
  <c r="D47" i="4"/>
  <c r="C47" i="4"/>
  <c r="B47" i="4"/>
  <c r="A47" i="4"/>
  <c r="H46" i="4"/>
  <c r="G46" i="4"/>
  <c r="F46" i="4"/>
  <c r="E46" i="4"/>
  <c r="D46" i="4"/>
  <c r="C46" i="4"/>
  <c r="B46" i="4"/>
  <c r="A46" i="4"/>
  <c r="H45" i="4"/>
  <c r="G45" i="4"/>
  <c r="F45" i="4"/>
  <c r="E45" i="4"/>
  <c r="D45" i="4"/>
  <c r="C45" i="4"/>
  <c r="B45" i="4"/>
  <c r="A45" i="4"/>
  <c r="H44" i="4"/>
  <c r="G44" i="4"/>
  <c r="F44" i="4"/>
  <c r="E44" i="4"/>
  <c r="D44" i="4"/>
  <c r="C44" i="4"/>
  <c r="B44" i="4"/>
  <c r="A44" i="4"/>
  <c r="H43" i="4"/>
  <c r="G43" i="4"/>
  <c r="F43" i="4"/>
  <c r="E43" i="4"/>
  <c r="D43" i="4"/>
  <c r="C43" i="4"/>
  <c r="B43" i="4"/>
  <c r="A43" i="4"/>
  <c r="H42" i="4"/>
  <c r="G42" i="4"/>
  <c r="F42" i="4"/>
  <c r="E42" i="4"/>
  <c r="D42" i="4"/>
  <c r="C42" i="4"/>
  <c r="B42" i="4"/>
  <c r="A42" i="4"/>
  <c r="H41" i="4"/>
  <c r="G41" i="4"/>
  <c r="F41" i="4"/>
  <c r="E41" i="4"/>
  <c r="D41" i="4"/>
  <c r="C41" i="4"/>
  <c r="B41" i="4"/>
  <c r="A41" i="4"/>
  <c r="H40" i="4"/>
  <c r="G40" i="4"/>
  <c r="F40" i="4"/>
  <c r="E40" i="4"/>
  <c r="D40" i="4"/>
  <c r="C40" i="4"/>
  <c r="B40" i="4"/>
  <c r="A40" i="4"/>
  <c r="H39" i="4"/>
  <c r="G39" i="4"/>
  <c r="F39" i="4"/>
  <c r="E39" i="4"/>
  <c r="D39" i="4"/>
  <c r="C39" i="4"/>
  <c r="B39" i="4"/>
  <c r="A39" i="4"/>
  <c r="H38" i="4"/>
  <c r="G38" i="4"/>
  <c r="F38" i="4"/>
  <c r="E38" i="4"/>
  <c r="D38" i="4"/>
  <c r="C38" i="4"/>
  <c r="B38" i="4"/>
  <c r="A38" i="4"/>
  <c r="H37" i="4"/>
  <c r="G37" i="4"/>
  <c r="F37" i="4"/>
  <c r="E37" i="4"/>
  <c r="D37" i="4"/>
  <c r="C37" i="4"/>
  <c r="B37" i="4"/>
  <c r="A37" i="4"/>
  <c r="H36" i="4"/>
  <c r="G36" i="4"/>
  <c r="F36" i="4"/>
  <c r="E36" i="4"/>
  <c r="D36" i="4"/>
  <c r="C36" i="4"/>
  <c r="B36" i="4"/>
  <c r="A36" i="4"/>
  <c r="H35" i="4"/>
  <c r="G35" i="4"/>
  <c r="F35" i="4"/>
  <c r="E35" i="4"/>
  <c r="D35" i="4"/>
  <c r="C35" i="4"/>
  <c r="B35" i="4"/>
  <c r="A35" i="4"/>
  <c r="H34" i="4"/>
  <c r="G34" i="4"/>
  <c r="F34" i="4"/>
  <c r="E34" i="4"/>
  <c r="D34" i="4"/>
  <c r="C34" i="4"/>
  <c r="B34" i="4"/>
  <c r="A34" i="4"/>
  <c r="H33" i="4"/>
  <c r="G33" i="4"/>
  <c r="F33" i="4"/>
  <c r="E33" i="4"/>
  <c r="D33" i="4"/>
  <c r="C33" i="4"/>
  <c r="B33" i="4"/>
  <c r="A33" i="4"/>
  <c r="H32" i="4"/>
  <c r="G32" i="4"/>
  <c r="F32" i="4"/>
  <c r="E32" i="4"/>
  <c r="D32" i="4"/>
  <c r="C32" i="4"/>
  <c r="B32" i="4"/>
  <c r="A32" i="4"/>
  <c r="H31" i="4"/>
  <c r="G31" i="4"/>
  <c r="F31" i="4"/>
  <c r="E31" i="4"/>
  <c r="D31" i="4"/>
  <c r="C31" i="4"/>
  <c r="B31" i="4"/>
  <c r="A31" i="4"/>
  <c r="H30" i="4"/>
  <c r="G30" i="4"/>
  <c r="F30" i="4"/>
  <c r="E30" i="4"/>
  <c r="D30" i="4"/>
  <c r="C30" i="4"/>
  <c r="B30" i="4"/>
  <c r="A30" i="4"/>
  <c r="H29" i="4"/>
  <c r="G29" i="4"/>
  <c r="F29" i="4"/>
  <c r="E29" i="4"/>
  <c r="D29" i="4"/>
  <c r="C29" i="4"/>
  <c r="B29" i="4"/>
  <c r="A29" i="4"/>
  <c r="H28" i="4"/>
  <c r="G28" i="4"/>
  <c r="F28" i="4"/>
  <c r="E28" i="4"/>
  <c r="D28" i="4"/>
  <c r="C28" i="4"/>
  <c r="B28" i="4"/>
  <c r="A28" i="4"/>
  <c r="H27" i="4"/>
  <c r="G27" i="4"/>
  <c r="F27" i="4"/>
  <c r="E27" i="4"/>
  <c r="D27" i="4"/>
  <c r="C27" i="4"/>
  <c r="B27" i="4"/>
  <c r="A27" i="4"/>
  <c r="H26" i="4"/>
  <c r="G26" i="4"/>
  <c r="F26" i="4"/>
  <c r="E26" i="4"/>
  <c r="D26" i="4"/>
  <c r="C26" i="4"/>
  <c r="B26" i="4"/>
  <c r="A26" i="4"/>
  <c r="H25" i="4"/>
  <c r="G25" i="4"/>
  <c r="F25" i="4"/>
  <c r="E25" i="4"/>
  <c r="D25" i="4"/>
  <c r="C25" i="4"/>
  <c r="B25" i="4"/>
  <c r="A25" i="4"/>
  <c r="H24" i="4"/>
  <c r="G24" i="4"/>
  <c r="F24" i="4"/>
  <c r="E24" i="4"/>
  <c r="D24" i="4"/>
  <c r="C24" i="4"/>
  <c r="B24" i="4"/>
  <c r="A24" i="4"/>
  <c r="H23" i="4"/>
  <c r="G23" i="4"/>
  <c r="F23" i="4"/>
  <c r="E23" i="4"/>
  <c r="D23" i="4"/>
  <c r="C23" i="4"/>
  <c r="B23" i="4"/>
  <c r="A23" i="4"/>
  <c r="H22" i="4"/>
  <c r="G22" i="4"/>
  <c r="F22" i="4"/>
  <c r="E22" i="4"/>
  <c r="D22" i="4"/>
  <c r="C22" i="4"/>
  <c r="B22" i="4"/>
  <c r="A22" i="4"/>
  <c r="H21" i="4"/>
  <c r="G21" i="4"/>
  <c r="F21" i="4"/>
  <c r="E21" i="4"/>
  <c r="D21" i="4"/>
  <c r="C21" i="4"/>
  <c r="B21" i="4"/>
  <c r="A21" i="4"/>
  <c r="H20" i="4"/>
  <c r="G20" i="4"/>
  <c r="F20" i="4"/>
  <c r="E20" i="4"/>
  <c r="D20" i="4"/>
  <c r="C20" i="4"/>
  <c r="B20" i="4"/>
  <c r="A20" i="4"/>
  <c r="H19" i="4"/>
  <c r="G19" i="4"/>
  <c r="F19" i="4"/>
  <c r="E19" i="4"/>
  <c r="D19" i="4"/>
  <c r="C19" i="4"/>
  <c r="B19" i="4"/>
  <c r="A19" i="4"/>
  <c r="H18" i="4"/>
  <c r="G18" i="4"/>
  <c r="F18" i="4"/>
  <c r="E18" i="4"/>
  <c r="D18" i="4"/>
  <c r="C18" i="4"/>
  <c r="B18" i="4"/>
  <c r="A18" i="4"/>
  <c r="H17" i="4"/>
  <c r="G17" i="4"/>
  <c r="F17" i="4"/>
  <c r="E17" i="4"/>
  <c r="D17" i="4"/>
  <c r="C17" i="4"/>
  <c r="B17" i="4"/>
  <c r="A17" i="4"/>
  <c r="H16" i="4"/>
  <c r="G16" i="4"/>
  <c r="F16" i="4"/>
  <c r="E16" i="4"/>
  <c r="D16" i="4"/>
  <c r="C16" i="4"/>
  <c r="B16" i="4"/>
  <c r="A16" i="4"/>
  <c r="H15" i="4"/>
  <c r="G15" i="4"/>
  <c r="F15" i="4"/>
  <c r="E15" i="4"/>
  <c r="D15" i="4"/>
  <c r="C15" i="4"/>
  <c r="B15" i="4"/>
  <c r="A15" i="4"/>
  <c r="H14" i="4"/>
  <c r="G14" i="4"/>
  <c r="F14" i="4"/>
  <c r="E14" i="4"/>
  <c r="D14" i="4"/>
  <c r="C14" i="4"/>
  <c r="B14" i="4"/>
  <c r="A14" i="4"/>
  <c r="H13" i="4"/>
  <c r="G13" i="4"/>
  <c r="F13" i="4"/>
  <c r="E13" i="4"/>
  <c r="D13" i="4"/>
  <c r="C13" i="4"/>
  <c r="B13" i="4"/>
  <c r="A13" i="4"/>
  <c r="H12" i="4"/>
  <c r="G12" i="4"/>
  <c r="F12" i="4"/>
  <c r="E12" i="4"/>
  <c r="D12" i="4"/>
  <c r="C12" i="4"/>
  <c r="B12" i="4"/>
  <c r="A12" i="4"/>
  <c r="H11" i="4"/>
  <c r="G11" i="4"/>
  <c r="F11" i="4"/>
  <c r="E11" i="4"/>
  <c r="D11" i="4"/>
  <c r="C11" i="4"/>
  <c r="B11" i="4"/>
  <c r="A11" i="4"/>
  <c r="H10" i="4"/>
  <c r="G10" i="4"/>
  <c r="F10" i="4"/>
  <c r="E10" i="4"/>
  <c r="D10" i="4"/>
  <c r="C10" i="4"/>
  <c r="B10" i="4"/>
  <c r="A10" i="4"/>
  <c r="H9" i="4"/>
  <c r="G9" i="4"/>
  <c r="F9" i="4"/>
  <c r="E9" i="4"/>
  <c r="D9" i="4"/>
  <c r="C9" i="4"/>
  <c r="B9" i="4"/>
  <c r="A9" i="4"/>
  <c r="H8" i="4"/>
  <c r="G8" i="4"/>
  <c r="F8" i="4"/>
  <c r="E8" i="4"/>
  <c r="D8" i="4"/>
  <c r="C8" i="4"/>
  <c r="B8" i="4"/>
  <c r="A8" i="4"/>
  <c r="H7" i="4"/>
  <c r="G7" i="4"/>
  <c r="F7" i="4"/>
  <c r="E7" i="4"/>
  <c r="D7" i="4"/>
  <c r="C7" i="4"/>
  <c r="B7" i="4"/>
  <c r="A7" i="4"/>
  <c r="H6" i="4"/>
  <c r="G6" i="4"/>
  <c r="F6" i="4"/>
  <c r="E6" i="4"/>
  <c r="D6" i="4"/>
  <c r="C6" i="4"/>
  <c r="B6" i="4"/>
  <c r="A6" i="4"/>
  <c r="H5" i="4"/>
  <c r="G5" i="4"/>
  <c r="F5" i="4"/>
  <c r="E5" i="4"/>
  <c r="D5" i="4"/>
  <c r="C5" i="4"/>
  <c r="B5" i="4"/>
  <c r="A5" i="4"/>
  <c r="H4" i="4"/>
  <c r="G4" i="4"/>
  <c r="F4" i="4"/>
  <c r="E4" i="4"/>
  <c r="D4" i="4"/>
  <c r="C4" i="4"/>
  <c r="B4" i="4"/>
  <c r="A4" i="4"/>
  <c r="BH2" i="4"/>
  <c r="BH20" i="4" s="1"/>
  <c r="BG2" i="4"/>
  <c r="BG3" i="4" s="1"/>
  <c r="BF2" i="4"/>
  <c r="BE2" i="4"/>
  <c r="BD2" i="4"/>
  <c r="BD23" i="4" s="1"/>
  <c r="BC2" i="4"/>
  <c r="BB2" i="4"/>
  <c r="BB19" i="4" s="1"/>
  <c r="BA2" i="4"/>
  <c r="BA22" i="4" s="1"/>
  <c r="AZ2" i="4"/>
  <c r="AZ35" i="4" s="1"/>
  <c r="AY2" i="4"/>
  <c r="AY3" i="4" s="1"/>
  <c r="AX2" i="4"/>
  <c r="AX3" i="4" s="1"/>
  <c r="AW2" i="4"/>
  <c r="AV2" i="4"/>
  <c r="AV37" i="4" s="1"/>
  <c r="AU2" i="4"/>
  <c r="AT2" i="4"/>
  <c r="AT26" i="4" s="1"/>
  <c r="AS2" i="4"/>
  <c r="AS32" i="4" s="1"/>
  <c r="AR2" i="4"/>
  <c r="AR71" i="4" s="1"/>
  <c r="AQ2" i="4"/>
  <c r="AQ3" i="4" s="1"/>
  <c r="AP2" i="4"/>
  <c r="AO2" i="4"/>
  <c r="AN2" i="4"/>
  <c r="AN3" i="4" s="1"/>
  <c r="AM2" i="4"/>
  <c r="AM3" i="4" s="1"/>
  <c r="AL2" i="4"/>
  <c r="AL3" i="4" s="1"/>
  <c r="AK2" i="4"/>
  <c r="AK48" i="4" s="1"/>
  <c r="AJ2" i="4"/>
  <c r="AJ33" i="4" s="1"/>
  <c r="AI2" i="4"/>
  <c r="AH2" i="4"/>
  <c r="AG2" i="4"/>
  <c r="AF2" i="4"/>
  <c r="AF59" i="4" s="1"/>
  <c r="AE2" i="4"/>
  <c r="AD2" i="4"/>
  <c r="AD13" i="4" s="1"/>
  <c r="AC2" i="4"/>
  <c r="AC33" i="4" s="1"/>
  <c r="AB2" i="4"/>
  <c r="AB23" i="4" s="1"/>
  <c r="AA2" i="4"/>
  <c r="Z2" i="4"/>
  <c r="Y2" i="4"/>
  <c r="Y3" i="4" s="1"/>
  <c r="X2" i="4"/>
  <c r="X45" i="4" s="1"/>
  <c r="W2" i="4"/>
  <c r="V2" i="4"/>
  <c r="V3" i="4" s="1"/>
  <c r="U2" i="4"/>
  <c r="U57" i="4" s="1"/>
  <c r="T2" i="4"/>
  <c r="T44" i="4" s="1"/>
  <c r="S2" i="4"/>
  <c r="S5" i="4" s="1"/>
  <c r="R2" i="4"/>
  <c r="Q2" i="4"/>
  <c r="P2" i="4"/>
  <c r="P47" i="4" s="1"/>
  <c r="O2" i="4"/>
  <c r="O3" i="4" s="1"/>
  <c r="N2" i="4"/>
  <c r="N21" i="4" s="1"/>
  <c r="M2" i="4"/>
  <c r="M8" i="4" s="1"/>
  <c r="L2" i="4"/>
  <c r="L40" i="4" s="1"/>
  <c r="K2" i="4"/>
  <c r="J2" i="4"/>
  <c r="I2" i="4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E8" i="1"/>
  <c r="E7" i="1"/>
  <c r="E6" i="1"/>
  <c r="E5" i="1"/>
  <c r="M3" i="4" l="1"/>
  <c r="AD3" i="4"/>
  <c r="BA3" i="4"/>
  <c r="X5" i="4"/>
  <c r="AB8" i="4"/>
  <c r="AT13" i="4"/>
  <c r="AS16" i="4"/>
  <c r="M20" i="4"/>
  <c r="AK22" i="4"/>
  <c r="X24" i="4"/>
  <c r="AB33" i="4"/>
  <c r="AV47" i="4"/>
  <c r="N3" i="4"/>
  <c r="AF3" i="4"/>
  <c r="BD3" i="4"/>
  <c r="AC8" i="4"/>
  <c r="AH12" i="4"/>
  <c r="V15" i="4"/>
  <c r="AK18" i="4"/>
  <c r="U20" i="4"/>
  <c r="AK23" i="4"/>
  <c r="AJ24" i="4"/>
  <c r="BD25" i="4"/>
  <c r="AF34" i="4"/>
  <c r="BH35" i="4"/>
  <c r="L48" i="4"/>
  <c r="AZ54" i="4"/>
  <c r="M6" i="4"/>
  <c r="AD8" i="4"/>
  <c r="AS8" i="4"/>
  <c r="BA10" i="4"/>
  <c r="BB11" i="4"/>
  <c r="BH12" i="4"/>
  <c r="M16" i="4"/>
  <c r="AV17" i="4"/>
  <c r="U18" i="4"/>
  <c r="AB20" i="4"/>
  <c r="AN26" i="4"/>
  <c r="AV33" i="4"/>
  <c r="P35" i="4"/>
  <c r="BD36" i="4"/>
  <c r="AF48" i="4"/>
  <c r="AR50" i="4"/>
  <c r="AN55" i="4"/>
  <c r="P3" i="4"/>
  <c r="AT5" i="4"/>
  <c r="X9" i="4"/>
  <c r="BA16" i="4"/>
  <c r="AR20" i="4"/>
  <c r="AQ24" i="4"/>
  <c r="Z28" i="4"/>
  <c r="P31" i="4"/>
  <c r="M34" i="4"/>
  <c r="AN37" i="4"/>
  <c r="AF40" i="4"/>
  <c r="U3" i="4"/>
  <c r="U6" i="4"/>
  <c r="AB12" i="4"/>
  <c r="AC18" i="4"/>
  <c r="AL19" i="4"/>
  <c r="AS20" i="4"/>
  <c r="P26" i="4"/>
  <c r="AV27" i="4"/>
  <c r="AR28" i="4"/>
  <c r="AJ30" i="4"/>
  <c r="X35" i="4"/>
  <c r="X38" i="4"/>
  <c r="BA39" i="4"/>
  <c r="M40" i="4"/>
  <c r="AK42" i="4"/>
  <c r="AB56" i="4"/>
  <c r="U61" i="4"/>
  <c r="X3" i="4"/>
  <c r="AV3" i="4"/>
  <c r="L8" i="4"/>
  <c r="AR12" i="4"/>
  <c r="AZ18" i="4"/>
  <c r="AK20" i="4"/>
  <c r="BA20" i="4"/>
  <c r="P21" i="4"/>
  <c r="AZ32" i="4"/>
  <c r="BD41" i="4"/>
  <c r="BD44" i="4"/>
  <c r="U59" i="4"/>
  <c r="AV63" i="4"/>
  <c r="AN72" i="4"/>
  <c r="T8" i="4"/>
  <c r="N13" i="4"/>
  <c r="T14" i="4"/>
  <c r="AB22" i="4"/>
  <c r="AV23" i="4"/>
  <c r="U31" i="4"/>
  <c r="T40" i="4"/>
  <c r="AC3" i="4"/>
  <c r="U8" i="4"/>
  <c r="AJ14" i="4"/>
  <c r="BB15" i="4"/>
  <c r="AH16" i="4"/>
  <c r="L20" i="4"/>
  <c r="AC23" i="4"/>
  <c r="L33" i="4"/>
  <c r="AV48" i="4"/>
  <c r="AA5" i="4"/>
  <c r="O4" i="4"/>
  <c r="AJ4" i="4"/>
  <c r="BA4" i="4"/>
  <c r="AI4" i="4"/>
  <c r="AK14" i="4"/>
  <c r="AK4" i="4"/>
  <c r="U5" i="4"/>
  <c r="AV5" i="4"/>
  <c r="BH6" i="4"/>
  <c r="AC12" i="4"/>
  <c r="AS14" i="4"/>
  <c r="U16" i="4"/>
  <c r="BH16" i="4"/>
  <c r="AJ18" i="4"/>
  <c r="AR22" i="4"/>
  <c r="AN23" i="4"/>
  <c r="AV24" i="4"/>
  <c r="AV26" i="4"/>
  <c r="BH26" i="4"/>
  <c r="AF31" i="4"/>
  <c r="BA35" i="4"/>
  <c r="BH37" i="4"/>
  <c r="AK36" i="4"/>
  <c r="AT4" i="4"/>
  <c r="V5" i="4"/>
  <c r="BC5" i="4"/>
  <c r="V11" i="4"/>
  <c r="AZ14" i="4"/>
  <c r="AB16" i="4"/>
  <c r="N17" i="4"/>
  <c r="AS22" i="4"/>
  <c r="BD24" i="4"/>
  <c r="P27" i="4"/>
  <c r="AK31" i="4"/>
  <c r="AB39" i="4"/>
  <c r="AZ4" i="4"/>
  <c r="AC5" i="4"/>
  <c r="BD5" i="4"/>
  <c r="AL11" i="4"/>
  <c r="AK12" i="4"/>
  <c r="M14" i="4"/>
  <c r="BA14" i="4"/>
  <c r="AC16" i="4"/>
  <c r="AD17" i="4"/>
  <c r="AS18" i="4"/>
  <c r="AZ22" i="4"/>
  <c r="BC23" i="4"/>
  <c r="M25" i="4"/>
  <c r="L28" i="4"/>
  <c r="AV31" i="4"/>
  <c r="AS36" i="4"/>
  <c r="AC39" i="4"/>
  <c r="L42" i="4"/>
  <c r="AZ43" i="4"/>
  <c r="AS39" i="4"/>
  <c r="AK5" i="4"/>
  <c r="AT17" i="4"/>
  <c r="BD22" i="4"/>
  <c r="BA31" i="4"/>
  <c r="P41" i="4"/>
  <c r="AF37" i="4"/>
  <c r="AN25" i="4"/>
  <c r="AV22" i="4"/>
  <c r="BD39" i="4"/>
  <c r="AB4" i="4"/>
  <c r="BB4" i="4"/>
  <c r="AL5" i="4"/>
  <c r="AM6" i="4"/>
  <c r="L12" i="4"/>
  <c r="AS12" i="4"/>
  <c r="U14" i="4"/>
  <c r="AL15" i="4"/>
  <c r="AK16" i="4"/>
  <c r="M18" i="4"/>
  <c r="BA18" i="4"/>
  <c r="AC20" i="4"/>
  <c r="AE21" i="4"/>
  <c r="L23" i="4"/>
  <c r="M24" i="4"/>
  <c r="AB26" i="4"/>
  <c r="AB32" i="4"/>
  <c r="U34" i="4"/>
  <c r="X37" i="4"/>
  <c r="AV39" i="4"/>
  <c r="U44" i="4"/>
  <c r="Q7" i="4"/>
  <c r="AH4" i="4"/>
  <c r="M5" i="4"/>
  <c r="AM5" i="4"/>
  <c r="AO6" i="4"/>
  <c r="BC7" i="4"/>
  <c r="BA8" i="4"/>
  <c r="AJ8" i="4"/>
  <c r="M12" i="4"/>
  <c r="BA12" i="4"/>
  <c r="AV13" i="4"/>
  <c r="AC14" i="4"/>
  <c r="AR16" i="4"/>
  <c r="T18" i="4"/>
  <c r="V19" i="4"/>
  <c r="AH20" i="4"/>
  <c r="P22" i="4"/>
  <c r="M23" i="4"/>
  <c r="P24" i="4"/>
  <c r="AJ26" i="4"/>
  <c r="AR32" i="4"/>
  <c r="AC37" i="4"/>
  <c r="AK44" i="4"/>
  <c r="J4" i="4"/>
  <c r="Z18" i="4"/>
  <c r="AH6" i="4"/>
  <c r="AP6" i="4"/>
  <c r="BF18" i="4"/>
  <c r="R5" i="4"/>
  <c r="AN5" i="4"/>
  <c r="BG6" i="4"/>
  <c r="AK8" i="4"/>
  <c r="U12" i="4"/>
  <c r="L16" i="4"/>
  <c r="I78" i="4"/>
  <c r="I77" i="4"/>
  <c r="I75" i="4"/>
  <c r="I73" i="4"/>
  <c r="I71" i="4"/>
  <c r="I69" i="4"/>
  <c r="I76" i="4"/>
  <c r="I74" i="4"/>
  <c r="I67" i="4"/>
  <c r="I65" i="4"/>
  <c r="I63" i="4"/>
  <c r="I68" i="4"/>
  <c r="I62" i="4"/>
  <c r="I53" i="4"/>
  <c r="I50" i="4"/>
  <c r="I48" i="4"/>
  <c r="I46" i="4"/>
  <c r="I44" i="4"/>
  <c r="I72" i="4"/>
  <c r="I70" i="4"/>
  <c r="I59" i="4"/>
  <c r="I60" i="4"/>
  <c r="I66" i="4"/>
  <c r="I57" i="4"/>
  <c r="I45" i="4"/>
  <c r="I55" i="4"/>
  <c r="I42" i="4"/>
  <c r="I64" i="4"/>
  <c r="I49" i="4"/>
  <c r="I52" i="4"/>
  <c r="I41" i="4"/>
  <c r="I37" i="4"/>
  <c r="I34" i="4"/>
  <c r="I56" i="4"/>
  <c r="I51" i="4"/>
  <c r="I43" i="4"/>
  <c r="I38" i="4"/>
  <c r="I31" i="4"/>
  <c r="I29" i="4"/>
  <c r="I27" i="4"/>
  <c r="I25" i="4"/>
  <c r="I61" i="4"/>
  <c r="I58" i="4"/>
  <c r="I54" i="4"/>
  <c r="I40" i="4"/>
  <c r="I35" i="4"/>
  <c r="I24" i="4"/>
  <c r="I36" i="4"/>
  <c r="I26" i="4"/>
  <c r="I47" i="4"/>
  <c r="I33" i="4"/>
  <c r="I32" i="4"/>
  <c r="I28" i="4"/>
  <c r="I20" i="4"/>
  <c r="I18" i="4"/>
  <c r="I16" i="4"/>
  <c r="I14" i="4"/>
  <c r="I12" i="4"/>
  <c r="I10" i="4"/>
  <c r="I6" i="4"/>
  <c r="I3" i="4"/>
  <c r="I39" i="4"/>
  <c r="I30" i="4"/>
  <c r="I21" i="4"/>
  <c r="I17" i="4"/>
  <c r="I13" i="4"/>
  <c r="I22" i="4"/>
  <c r="I8" i="4"/>
  <c r="I23" i="4"/>
  <c r="I19" i="4"/>
  <c r="I15" i="4"/>
  <c r="I11" i="4"/>
  <c r="I9" i="4"/>
  <c r="Y78" i="4"/>
  <c r="Y77" i="4"/>
  <c r="Y75" i="4"/>
  <c r="Y73" i="4"/>
  <c r="Y71" i="4"/>
  <c r="Y69" i="4"/>
  <c r="Y70" i="4"/>
  <c r="Y65" i="4"/>
  <c r="Y63" i="4"/>
  <c r="Y72" i="4"/>
  <c r="Y64" i="4"/>
  <c r="Y61" i="4"/>
  <c r="Y68" i="4"/>
  <c r="Y67" i="4"/>
  <c r="Y62" i="4"/>
  <c r="Y60" i="4"/>
  <c r="Y57" i="4"/>
  <c r="Y56" i="4"/>
  <c r="Y52" i="4"/>
  <c r="Y50" i="4"/>
  <c r="Y48" i="4"/>
  <c r="Y46" i="4"/>
  <c r="Y44" i="4"/>
  <c r="Y66" i="4"/>
  <c r="Y58" i="4"/>
  <c r="Y53" i="4"/>
  <c r="Y59" i="4"/>
  <c r="Y55" i="4"/>
  <c r="Y54" i="4"/>
  <c r="Y42" i="4"/>
  <c r="Y45" i="4"/>
  <c r="Y74" i="4"/>
  <c r="Y33" i="4"/>
  <c r="Y76" i="4"/>
  <c r="Y40" i="4"/>
  <c r="Y43" i="4"/>
  <c r="Y37" i="4"/>
  <c r="Y34" i="4"/>
  <c r="Y31" i="4"/>
  <c r="Y29" i="4"/>
  <c r="Y27" i="4"/>
  <c r="Y25" i="4"/>
  <c r="Y47" i="4"/>
  <c r="Y39" i="4"/>
  <c r="Y36" i="4"/>
  <c r="Y23" i="4"/>
  <c r="Y35" i="4"/>
  <c r="Y51" i="4"/>
  <c r="Y41" i="4"/>
  <c r="Y32" i="4"/>
  <c r="Y28" i="4"/>
  <c r="Y20" i="4"/>
  <c r="Y18" i="4"/>
  <c r="Y16" i="4"/>
  <c r="Y14" i="4"/>
  <c r="Y12" i="4"/>
  <c r="Y10" i="4"/>
  <c r="Y49" i="4"/>
  <c r="Y24" i="4"/>
  <c r="Y38" i="4"/>
  <c r="Y9" i="4"/>
  <c r="Y21" i="4"/>
  <c r="Y17" i="4"/>
  <c r="Y13" i="4"/>
  <c r="Y22" i="4"/>
  <c r="Y30" i="4"/>
  <c r="Y19" i="4"/>
  <c r="Y15" i="4"/>
  <c r="Y11" i="4"/>
  <c r="Y8" i="4"/>
  <c r="Y5" i="4"/>
  <c r="AO78" i="4"/>
  <c r="AO77" i="4"/>
  <c r="AO75" i="4"/>
  <c r="AO73" i="4"/>
  <c r="AO71" i="4"/>
  <c r="AO69" i="4"/>
  <c r="AO74" i="4"/>
  <c r="AO66" i="4"/>
  <c r="AO65" i="4"/>
  <c r="AO63" i="4"/>
  <c r="AO60" i="4"/>
  <c r="AO62" i="4"/>
  <c r="AO61" i="4"/>
  <c r="AO68" i="4"/>
  <c r="AO67" i="4"/>
  <c r="AO50" i="4"/>
  <c r="AO48" i="4"/>
  <c r="AO46" i="4"/>
  <c r="AO44" i="4"/>
  <c r="AO64" i="4"/>
  <c r="AO76" i="4"/>
  <c r="AO72" i="4"/>
  <c r="AO70" i="4"/>
  <c r="AO55" i="4"/>
  <c r="AO52" i="4"/>
  <c r="AO58" i="4"/>
  <c r="AO54" i="4"/>
  <c r="AO51" i="4"/>
  <c r="AO56" i="4"/>
  <c r="AO53" i="4"/>
  <c r="AO47" i="4"/>
  <c r="AO42" i="4"/>
  <c r="AO40" i="4"/>
  <c r="AO57" i="4"/>
  <c r="AO39" i="4"/>
  <c r="AO36" i="4"/>
  <c r="AO59" i="4"/>
  <c r="AO33" i="4"/>
  <c r="AO31" i="4"/>
  <c r="AO29" i="4"/>
  <c r="AO27" i="4"/>
  <c r="AO25" i="4"/>
  <c r="AO35" i="4"/>
  <c r="AO32" i="4"/>
  <c r="AO24" i="4"/>
  <c r="AO22" i="4"/>
  <c r="AO41" i="4"/>
  <c r="AO34" i="4"/>
  <c r="AO26" i="4"/>
  <c r="AO23" i="4"/>
  <c r="AO38" i="4"/>
  <c r="AO28" i="4"/>
  <c r="AO20" i="4"/>
  <c r="AO18" i="4"/>
  <c r="AO16" i="4"/>
  <c r="AO14" i="4"/>
  <c r="AO12" i="4"/>
  <c r="AO10" i="4"/>
  <c r="AO43" i="4"/>
  <c r="AO37" i="4"/>
  <c r="AO8" i="4"/>
  <c r="AO5" i="4"/>
  <c r="AO30" i="4"/>
  <c r="AO17" i="4"/>
  <c r="AO13" i="4"/>
  <c r="AO9" i="4"/>
  <c r="AO21" i="4"/>
  <c r="AO45" i="4"/>
  <c r="AO7" i="4"/>
  <c r="AO49" i="4"/>
  <c r="AO19" i="4"/>
  <c r="AO15" i="4"/>
  <c r="AO11" i="4"/>
  <c r="AO4" i="4"/>
  <c r="AW78" i="4"/>
  <c r="AW77" i="4"/>
  <c r="AW75" i="4"/>
  <c r="AW73" i="4"/>
  <c r="AW71" i="4"/>
  <c r="AW69" i="4"/>
  <c r="AW72" i="4"/>
  <c r="AW65" i="4"/>
  <c r="AW63" i="4"/>
  <c r="AW74" i="4"/>
  <c r="AW76" i="4"/>
  <c r="AW60" i="4"/>
  <c r="AW70" i="4"/>
  <c r="AW67" i="4"/>
  <c r="AW68" i="4"/>
  <c r="AW66" i="4"/>
  <c r="AW59" i="4"/>
  <c r="AW54" i="4"/>
  <c r="AW51" i="4"/>
  <c r="AW50" i="4"/>
  <c r="AW48" i="4"/>
  <c r="AW46" i="4"/>
  <c r="AW44" i="4"/>
  <c r="AW57" i="4"/>
  <c r="AW58" i="4"/>
  <c r="AW64" i="4"/>
  <c r="AW62" i="4"/>
  <c r="AW55" i="4"/>
  <c r="AW49" i="4"/>
  <c r="AW43" i="4"/>
  <c r="AW42" i="4"/>
  <c r="AW40" i="4"/>
  <c r="AW47" i="4"/>
  <c r="AW56" i="4"/>
  <c r="AW35" i="4"/>
  <c r="AW32" i="4"/>
  <c r="AW61" i="4"/>
  <c r="AW53" i="4"/>
  <c r="AW45" i="4"/>
  <c r="AW39" i="4"/>
  <c r="AW36" i="4"/>
  <c r="AW31" i="4"/>
  <c r="AW29" i="4"/>
  <c r="AW27" i="4"/>
  <c r="AW25" i="4"/>
  <c r="AW41" i="4"/>
  <c r="AW38" i="4"/>
  <c r="AW22" i="4"/>
  <c r="AW37" i="4"/>
  <c r="AW24" i="4"/>
  <c r="AW30" i="4"/>
  <c r="AW20" i="4"/>
  <c r="AW18" i="4"/>
  <c r="AW16" i="4"/>
  <c r="AW14" i="4"/>
  <c r="AW12" i="4"/>
  <c r="AW10" i="4"/>
  <c r="AW26" i="4"/>
  <c r="AW4" i="4"/>
  <c r="AW34" i="4"/>
  <c r="AW28" i="4"/>
  <c r="AW23" i="4"/>
  <c r="AW19" i="4"/>
  <c r="AW15" i="4"/>
  <c r="AW11" i="4"/>
  <c r="AW33" i="4"/>
  <c r="AW9" i="4"/>
  <c r="AW52" i="4"/>
  <c r="AW17" i="4"/>
  <c r="AW13" i="4"/>
  <c r="AW7" i="4"/>
  <c r="BE78" i="4"/>
  <c r="BE77" i="4"/>
  <c r="BE75" i="4"/>
  <c r="BE73" i="4"/>
  <c r="BE71" i="4"/>
  <c r="BE69" i="4"/>
  <c r="BE70" i="4"/>
  <c r="BE65" i="4"/>
  <c r="BE63" i="4"/>
  <c r="BE61" i="4"/>
  <c r="BE76" i="4"/>
  <c r="BE72" i="4"/>
  <c r="BE64" i="4"/>
  <c r="BE74" i="4"/>
  <c r="BE60" i="4"/>
  <c r="BE68" i="4"/>
  <c r="BE56" i="4"/>
  <c r="BE50" i="4"/>
  <c r="BE48" i="4"/>
  <c r="BE46" i="4"/>
  <c r="BE44" i="4"/>
  <c r="BE62" i="4"/>
  <c r="BE54" i="4"/>
  <c r="BE51" i="4"/>
  <c r="BE66" i="4"/>
  <c r="BE57" i="4"/>
  <c r="BE52" i="4"/>
  <c r="BE58" i="4"/>
  <c r="BE43" i="4"/>
  <c r="BE42" i="4"/>
  <c r="BE40" i="4"/>
  <c r="BE53" i="4"/>
  <c r="BE67" i="4"/>
  <c r="BE55" i="4"/>
  <c r="BE45" i="4"/>
  <c r="BE49" i="4"/>
  <c r="BE47" i="4"/>
  <c r="BE38" i="4"/>
  <c r="BE35" i="4"/>
  <c r="BE32" i="4"/>
  <c r="BE41" i="4"/>
  <c r="BE31" i="4"/>
  <c r="BE29" i="4"/>
  <c r="BE27" i="4"/>
  <c r="BE25" i="4"/>
  <c r="BE59" i="4"/>
  <c r="BE39" i="4"/>
  <c r="BE33" i="4"/>
  <c r="BE22" i="4"/>
  <c r="BE37" i="4"/>
  <c r="BE28" i="4"/>
  <c r="BE21" i="4"/>
  <c r="BE20" i="4"/>
  <c r="BE18" i="4"/>
  <c r="BE16" i="4"/>
  <c r="BE14" i="4"/>
  <c r="BE12" i="4"/>
  <c r="BE10" i="4"/>
  <c r="BE36" i="4"/>
  <c r="BE23" i="4"/>
  <c r="BE7" i="4"/>
  <c r="BE4" i="4"/>
  <c r="BE17" i="4"/>
  <c r="BE13" i="4"/>
  <c r="BE8" i="4"/>
  <c r="BE24" i="4"/>
  <c r="BE9" i="4"/>
  <c r="BE26" i="4"/>
  <c r="BE6" i="4"/>
  <c r="BE3" i="4"/>
  <c r="BE34" i="4"/>
  <c r="BE30" i="4"/>
  <c r="BE19" i="4"/>
  <c r="BE15" i="4"/>
  <c r="BE11" i="4"/>
  <c r="Q4" i="4"/>
  <c r="V6" i="4"/>
  <c r="AT7" i="4"/>
  <c r="BE5" i="4"/>
  <c r="AW21" i="4"/>
  <c r="BF28" i="4"/>
  <c r="O78" i="4"/>
  <c r="O71" i="4"/>
  <c r="O70" i="4"/>
  <c r="O66" i="4"/>
  <c r="O73" i="4"/>
  <c r="O72" i="4"/>
  <c r="O65" i="4"/>
  <c r="O64" i="4"/>
  <c r="O74" i="4"/>
  <c r="O61" i="4"/>
  <c r="O60" i="4"/>
  <c r="O58" i="4"/>
  <c r="O56" i="4"/>
  <c r="O69" i="4"/>
  <c r="O68" i="4"/>
  <c r="O67" i="4"/>
  <c r="O57" i="4"/>
  <c r="O55" i="4"/>
  <c r="O52" i="4"/>
  <c r="O50" i="4"/>
  <c r="O76" i="4"/>
  <c r="O75" i="4"/>
  <c r="O47" i="4"/>
  <c r="O44" i="4"/>
  <c r="O62" i="4"/>
  <c r="O77" i="4"/>
  <c r="O51" i="4"/>
  <c r="O48" i="4"/>
  <c r="O59" i="4"/>
  <c r="O49" i="4"/>
  <c r="O53" i="4"/>
  <c r="O45" i="4"/>
  <c r="O39" i="4"/>
  <c r="O36" i="4"/>
  <c r="O32" i="4"/>
  <c r="O30" i="4"/>
  <c r="O28" i="4"/>
  <c r="O26" i="4"/>
  <c r="O24" i="4"/>
  <c r="O22" i="4"/>
  <c r="O63" i="4"/>
  <c r="O33" i="4"/>
  <c r="O46" i="4"/>
  <c r="O40" i="4"/>
  <c r="O43" i="4"/>
  <c r="O42" i="4"/>
  <c r="O37" i="4"/>
  <c r="O29" i="4"/>
  <c r="O23" i="4"/>
  <c r="O20" i="4"/>
  <c r="O18" i="4"/>
  <c r="O16" i="4"/>
  <c r="O14" i="4"/>
  <c r="O12" i="4"/>
  <c r="O10" i="4"/>
  <c r="O41" i="4"/>
  <c r="O38" i="4"/>
  <c r="O54" i="4"/>
  <c r="O35" i="4"/>
  <c r="O27" i="4"/>
  <c r="O34" i="4"/>
  <c r="O25" i="4"/>
  <c r="O5" i="4"/>
  <c r="O21" i="4"/>
  <c r="O17" i="4"/>
  <c r="O13" i="4"/>
  <c r="O31" i="4"/>
  <c r="O19" i="4"/>
  <c r="O15" i="4"/>
  <c r="O11" i="4"/>
  <c r="O7" i="4"/>
  <c r="O8" i="4"/>
  <c r="W78" i="4"/>
  <c r="W76" i="4"/>
  <c r="W75" i="4"/>
  <c r="W69" i="4"/>
  <c r="W68" i="4"/>
  <c r="W66" i="4"/>
  <c r="W71" i="4"/>
  <c r="W70" i="4"/>
  <c r="W77" i="4"/>
  <c r="W63" i="4"/>
  <c r="W62" i="4"/>
  <c r="W60" i="4"/>
  <c r="W58" i="4"/>
  <c r="W56" i="4"/>
  <c r="W67" i="4"/>
  <c r="W65" i="4"/>
  <c r="W64" i="4"/>
  <c r="W61" i="4"/>
  <c r="W74" i="4"/>
  <c r="W73" i="4"/>
  <c r="W59" i="4"/>
  <c r="W55" i="4"/>
  <c r="W52" i="4"/>
  <c r="W57" i="4"/>
  <c r="W50" i="4"/>
  <c r="W51" i="4"/>
  <c r="W53" i="4"/>
  <c r="W49" i="4"/>
  <c r="W47" i="4"/>
  <c r="W44" i="4"/>
  <c r="W72" i="4"/>
  <c r="W54" i="4"/>
  <c r="W46" i="4"/>
  <c r="W48" i="4"/>
  <c r="W41" i="4"/>
  <c r="W32" i="4"/>
  <c r="W30" i="4"/>
  <c r="W28" i="4"/>
  <c r="W26" i="4"/>
  <c r="W24" i="4"/>
  <c r="W22" i="4"/>
  <c r="W39" i="4"/>
  <c r="W36" i="4"/>
  <c r="W33" i="4"/>
  <c r="W35" i="4"/>
  <c r="W43" i="4"/>
  <c r="W40" i="4"/>
  <c r="W34" i="4"/>
  <c r="W31" i="4"/>
  <c r="W20" i="4"/>
  <c r="W18" i="4"/>
  <c r="W16" i="4"/>
  <c r="W14" i="4"/>
  <c r="W12" i="4"/>
  <c r="W10" i="4"/>
  <c r="W45" i="4"/>
  <c r="W27" i="4"/>
  <c r="W23" i="4"/>
  <c r="W42" i="4"/>
  <c r="W38" i="4"/>
  <c r="W8" i="4"/>
  <c r="W19" i="4"/>
  <c r="W15" i="4"/>
  <c r="W11" i="4"/>
  <c r="W5" i="4"/>
  <c r="W9" i="4"/>
  <c r="W37" i="4"/>
  <c r="W29" i="4"/>
  <c r="W21" i="4"/>
  <c r="W17" i="4"/>
  <c r="W13" i="4"/>
  <c r="W25" i="4"/>
  <c r="W7" i="4"/>
  <c r="W4" i="4"/>
  <c r="AE78" i="4"/>
  <c r="AE74" i="4"/>
  <c r="AE77" i="4"/>
  <c r="AE69" i="4"/>
  <c r="AE76" i="4"/>
  <c r="AE75" i="4"/>
  <c r="AE73" i="4"/>
  <c r="AE71" i="4"/>
  <c r="AE60" i="4"/>
  <c r="AE58" i="4"/>
  <c r="AE56" i="4"/>
  <c r="AE72" i="4"/>
  <c r="AE70" i="4"/>
  <c r="AE63" i="4"/>
  <c r="AE62" i="4"/>
  <c r="AE66" i="4"/>
  <c r="AE51" i="4"/>
  <c r="AE65" i="4"/>
  <c r="AE55" i="4"/>
  <c r="AE52" i="4"/>
  <c r="AE50" i="4"/>
  <c r="AE54" i="4"/>
  <c r="AE59" i="4"/>
  <c r="AE43" i="4"/>
  <c r="AE57" i="4"/>
  <c r="AE68" i="4"/>
  <c r="AE67" i="4"/>
  <c r="AE61" i="4"/>
  <c r="AE47" i="4"/>
  <c r="AE44" i="4"/>
  <c r="AE35" i="4"/>
  <c r="AE32" i="4"/>
  <c r="AE30" i="4"/>
  <c r="AE28" i="4"/>
  <c r="AE26" i="4"/>
  <c r="AE24" i="4"/>
  <c r="AE22" i="4"/>
  <c r="AE49" i="4"/>
  <c r="AE42" i="4"/>
  <c r="AE64" i="4"/>
  <c r="AE45" i="4"/>
  <c r="AE39" i="4"/>
  <c r="AE36" i="4"/>
  <c r="AE38" i="4"/>
  <c r="AE25" i="4"/>
  <c r="AE29" i="4"/>
  <c r="AE20" i="4"/>
  <c r="AE18" i="4"/>
  <c r="AE16" i="4"/>
  <c r="AE14" i="4"/>
  <c r="AE12" i="4"/>
  <c r="AE10" i="4"/>
  <c r="AE37" i="4"/>
  <c r="AE46" i="4"/>
  <c r="AE41" i="4"/>
  <c r="AE33" i="4"/>
  <c r="AE40" i="4"/>
  <c r="AE31" i="4"/>
  <c r="AE17" i="4"/>
  <c r="AE13" i="4"/>
  <c r="AE8" i="4"/>
  <c r="AE53" i="4"/>
  <c r="AE23" i="4"/>
  <c r="AE9" i="4"/>
  <c r="AE27" i="4"/>
  <c r="AE19" i="4"/>
  <c r="AE15" i="4"/>
  <c r="AE11" i="4"/>
  <c r="AE48" i="4"/>
  <c r="AE34" i="4"/>
  <c r="AE7" i="4"/>
  <c r="AE4" i="4"/>
  <c r="AM78" i="4"/>
  <c r="AM73" i="4"/>
  <c r="AM72" i="4"/>
  <c r="AM74" i="4"/>
  <c r="AM67" i="4"/>
  <c r="AM68" i="4"/>
  <c r="AM58" i="4"/>
  <c r="AM56" i="4"/>
  <c r="AM66" i="4"/>
  <c r="AM60" i="4"/>
  <c r="AM76" i="4"/>
  <c r="AM75" i="4"/>
  <c r="AM70" i="4"/>
  <c r="AM63" i="4"/>
  <c r="AM57" i="4"/>
  <c r="AM54" i="4"/>
  <c r="AM62" i="4"/>
  <c r="AM51" i="4"/>
  <c r="AM61" i="4"/>
  <c r="AM50" i="4"/>
  <c r="AM71" i="4"/>
  <c r="AM69" i="4"/>
  <c r="AM65" i="4"/>
  <c r="AM59" i="4"/>
  <c r="AM77" i="4"/>
  <c r="AM46" i="4"/>
  <c r="AM43" i="4"/>
  <c r="AM53" i="4"/>
  <c r="AM45" i="4"/>
  <c r="AM64" i="4"/>
  <c r="AM47" i="4"/>
  <c r="AM38" i="4"/>
  <c r="AM30" i="4"/>
  <c r="AM28" i="4"/>
  <c r="AM26" i="4"/>
  <c r="AM24" i="4"/>
  <c r="AM22" i="4"/>
  <c r="AM35" i="4"/>
  <c r="AM32" i="4"/>
  <c r="AM48" i="4"/>
  <c r="AM52" i="4"/>
  <c r="AM49" i="4"/>
  <c r="AM39" i="4"/>
  <c r="AM44" i="4"/>
  <c r="AM42" i="4"/>
  <c r="AM33" i="4"/>
  <c r="AM31" i="4"/>
  <c r="AM27" i="4"/>
  <c r="AM20" i="4"/>
  <c r="AM18" i="4"/>
  <c r="AM16" i="4"/>
  <c r="AM14" i="4"/>
  <c r="AM12" i="4"/>
  <c r="AM10" i="4"/>
  <c r="AM40" i="4"/>
  <c r="AM25" i="4"/>
  <c r="AM37" i="4"/>
  <c r="AM21" i="4"/>
  <c r="AM23" i="4"/>
  <c r="AM7" i="4"/>
  <c r="AM4" i="4"/>
  <c r="AM29" i="4"/>
  <c r="AM19" i="4"/>
  <c r="AM15" i="4"/>
  <c r="AM11" i="4"/>
  <c r="AM34" i="4"/>
  <c r="AM36" i="4"/>
  <c r="AM17" i="4"/>
  <c r="AM13" i="4"/>
  <c r="AM9" i="4"/>
  <c r="AM55" i="4"/>
  <c r="AM41" i="4"/>
  <c r="AU78" i="4"/>
  <c r="AU77" i="4"/>
  <c r="AU71" i="4"/>
  <c r="AU70" i="4"/>
  <c r="AU76" i="4"/>
  <c r="AU75" i="4"/>
  <c r="AU73" i="4"/>
  <c r="AU72" i="4"/>
  <c r="AU65" i="4"/>
  <c r="AU64" i="4"/>
  <c r="AU58" i="4"/>
  <c r="AU56" i="4"/>
  <c r="AU67" i="4"/>
  <c r="AU54" i="4"/>
  <c r="AU74" i="4"/>
  <c r="AU68" i="4"/>
  <c r="AU66" i="4"/>
  <c r="AU60" i="4"/>
  <c r="AU59" i="4"/>
  <c r="AU51" i="4"/>
  <c r="AU50" i="4"/>
  <c r="AU53" i="4"/>
  <c r="AU69" i="4"/>
  <c r="AU46" i="4"/>
  <c r="AU62" i="4"/>
  <c r="AU55" i="4"/>
  <c r="AU49" i="4"/>
  <c r="AU43" i="4"/>
  <c r="AU61" i="4"/>
  <c r="AU48" i="4"/>
  <c r="AU57" i="4"/>
  <c r="AU42" i="4"/>
  <c r="AU40" i="4"/>
  <c r="AU30" i="4"/>
  <c r="AU28" i="4"/>
  <c r="AU26" i="4"/>
  <c r="AU24" i="4"/>
  <c r="AU22" i="4"/>
  <c r="AU44" i="4"/>
  <c r="AU41" i="4"/>
  <c r="AU38" i="4"/>
  <c r="AU35" i="4"/>
  <c r="AU32" i="4"/>
  <c r="AU37" i="4"/>
  <c r="AU34" i="4"/>
  <c r="AU21" i="4"/>
  <c r="AU36" i="4"/>
  <c r="AU29" i="4"/>
  <c r="AU20" i="4"/>
  <c r="AU18" i="4"/>
  <c r="AU16" i="4"/>
  <c r="AU14" i="4"/>
  <c r="AU12" i="4"/>
  <c r="AU10" i="4"/>
  <c r="AU63" i="4"/>
  <c r="AU39" i="4"/>
  <c r="AU27" i="4"/>
  <c r="AU17" i="4"/>
  <c r="AU13" i="4"/>
  <c r="AU7" i="4"/>
  <c r="AU4" i="4"/>
  <c r="AU47" i="4"/>
  <c r="AU8" i="4"/>
  <c r="AU45" i="4"/>
  <c r="AU25" i="4"/>
  <c r="AU31" i="4"/>
  <c r="AU23" i="4"/>
  <c r="AU19" i="4"/>
  <c r="AU15" i="4"/>
  <c r="AU11" i="4"/>
  <c r="AU52" i="4"/>
  <c r="AU33" i="4"/>
  <c r="AU9" i="4"/>
  <c r="AU6" i="4"/>
  <c r="BC78" i="4"/>
  <c r="BC69" i="4"/>
  <c r="BC68" i="4"/>
  <c r="BC71" i="4"/>
  <c r="BC70" i="4"/>
  <c r="BC77" i="4"/>
  <c r="BC66" i="4"/>
  <c r="BC63" i="4"/>
  <c r="BC62" i="4"/>
  <c r="BC76" i="4"/>
  <c r="BC75" i="4"/>
  <c r="BC58" i="4"/>
  <c r="BC56" i="4"/>
  <c r="BC65" i="4"/>
  <c r="BC64" i="4"/>
  <c r="BC74" i="4"/>
  <c r="BC55" i="4"/>
  <c r="BC53" i="4"/>
  <c r="BC73" i="4"/>
  <c r="BC61" i="4"/>
  <c r="BC54" i="4"/>
  <c r="BC50" i="4"/>
  <c r="BC72" i="4"/>
  <c r="BC67" i="4"/>
  <c r="BC45" i="4"/>
  <c r="BC59" i="4"/>
  <c r="BC52" i="4"/>
  <c r="BC60" i="4"/>
  <c r="BC57" i="4"/>
  <c r="BC46" i="4"/>
  <c r="BC37" i="4"/>
  <c r="BC34" i="4"/>
  <c r="BC30" i="4"/>
  <c r="BC28" i="4"/>
  <c r="BC26" i="4"/>
  <c r="BC24" i="4"/>
  <c r="BC22" i="4"/>
  <c r="BC49" i="4"/>
  <c r="BC47" i="4"/>
  <c r="BC38" i="4"/>
  <c r="BC51" i="4"/>
  <c r="BC48" i="4"/>
  <c r="BC32" i="4"/>
  <c r="BC43" i="4"/>
  <c r="BC31" i="4"/>
  <c r="BC27" i="4"/>
  <c r="BC21" i="4"/>
  <c r="BC20" i="4"/>
  <c r="BC18" i="4"/>
  <c r="BC16" i="4"/>
  <c r="BC14" i="4"/>
  <c r="BC12" i="4"/>
  <c r="BC10" i="4"/>
  <c r="BC39" i="4"/>
  <c r="BC44" i="4"/>
  <c r="BC3" i="4"/>
  <c r="BC19" i="4"/>
  <c r="BC15" i="4"/>
  <c r="BC11" i="4"/>
  <c r="BC36" i="4"/>
  <c r="BC33" i="4"/>
  <c r="BC40" i="4"/>
  <c r="BC35" i="4"/>
  <c r="BC8" i="4"/>
  <c r="BC42" i="4"/>
  <c r="BC41" i="4"/>
  <c r="BC29" i="4"/>
  <c r="BC17" i="4"/>
  <c r="BC13" i="4"/>
  <c r="BC9" i="4"/>
  <c r="BC6" i="4"/>
  <c r="AW3" i="4"/>
  <c r="AE5" i="4"/>
  <c r="AW5" i="4"/>
  <c r="O6" i="4"/>
  <c r="AZ6" i="4"/>
  <c r="AA7" i="4"/>
  <c r="O9" i="4"/>
  <c r="BF10" i="4"/>
  <c r="Z14" i="4"/>
  <c r="BF14" i="4"/>
  <c r="Y26" i="4"/>
  <c r="AN29" i="4"/>
  <c r="AC29" i="4"/>
  <c r="BD29" i="4"/>
  <c r="X29" i="4"/>
  <c r="AS29" i="4"/>
  <c r="M29" i="4"/>
  <c r="AK7" i="4"/>
  <c r="AG78" i="4"/>
  <c r="AG77" i="4"/>
  <c r="AG75" i="4"/>
  <c r="AG73" i="4"/>
  <c r="AG71" i="4"/>
  <c r="AG69" i="4"/>
  <c r="AG68" i="4"/>
  <c r="AG66" i="4"/>
  <c r="AG76" i="4"/>
  <c r="AG65" i="4"/>
  <c r="AG63" i="4"/>
  <c r="AG70" i="4"/>
  <c r="AG72" i="4"/>
  <c r="AG62" i="4"/>
  <c r="AG61" i="4"/>
  <c r="AG64" i="4"/>
  <c r="AG55" i="4"/>
  <c r="AG50" i="4"/>
  <c r="AG48" i="4"/>
  <c r="AG46" i="4"/>
  <c r="AG44" i="4"/>
  <c r="AG52" i="4"/>
  <c r="AG59" i="4"/>
  <c r="AG56" i="4"/>
  <c r="AG58" i="4"/>
  <c r="AG47" i="4"/>
  <c r="AG67" i="4"/>
  <c r="AG42" i="4"/>
  <c r="AG51" i="4"/>
  <c r="AG49" i="4"/>
  <c r="AG54" i="4"/>
  <c r="AG43" i="4"/>
  <c r="AG45" i="4"/>
  <c r="AG39" i="4"/>
  <c r="AG36" i="4"/>
  <c r="AG41" i="4"/>
  <c r="AG33" i="4"/>
  <c r="AG40" i="4"/>
  <c r="AG31" i="4"/>
  <c r="AG29" i="4"/>
  <c r="AG27" i="4"/>
  <c r="AG25" i="4"/>
  <c r="AG60" i="4"/>
  <c r="AG37" i="4"/>
  <c r="AG26" i="4"/>
  <c r="AG53" i="4"/>
  <c r="AG23" i="4"/>
  <c r="AG74" i="4"/>
  <c r="AG38" i="4"/>
  <c r="AG35" i="4"/>
  <c r="AG30" i="4"/>
  <c r="AG22" i="4"/>
  <c r="AG20" i="4"/>
  <c r="AG18" i="4"/>
  <c r="AG16" i="4"/>
  <c r="AG14" i="4"/>
  <c r="AG12" i="4"/>
  <c r="AG10" i="4"/>
  <c r="AG57" i="4"/>
  <c r="AG21" i="4"/>
  <c r="AG8" i="4"/>
  <c r="AG5" i="4"/>
  <c r="AG32" i="4"/>
  <c r="AG19" i="4"/>
  <c r="AG15" i="4"/>
  <c r="AG11" i="4"/>
  <c r="AG34" i="4"/>
  <c r="AG7" i="4"/>
  <c r="AG24" i="4"/>
  <c r="AG4" i="4"/>
  <c r="AG28" i="4"/>
  <c r="AG17" i="4"/>
  <c r="AG13" i="4"/>
  <c r="J78" i="4"/>
  <c r="J76" i="4"/>
  <c r="J77" i="4"/>
  <c r="J65" i="4"/>
  <c r="J63" i="4"/>
  <c r="J61" i="4"/>
  <c r="J75" i="4"/>
  <c r="J68" i="4"/>
  <c r="J74" i="4"/>
  <c r="J62" i="4"/>
  <c r="J59" i="4"/>
  <c r="J72" i="4"/>
  <c r="J70" i="4"/>
  <c r="J60" i="4"/>
  <c r="J58" i="4"/>
  <c r="J54" i="4"/>
  <c r="J53" i="4"/>
  <c r="J55" i="4"/>
  <c r="J42" i="4"/>
  <c r="J40" i="4"/>
  <c r="J38" i="4"/>
  <c r="J36" i="4"/>
  <c r="J34" i="4"/>
  <c r="J71" i="4"/>
  <c r="J64" i="4"/>
  <c r="J50" i="4"/>
  <c r="J49" i="4"/>
  <c r="J46" i="4"/>
  <c r="J66" i="4"/>
  <c r="J56" i="4"/>
  <c r="J51" i="4"/>
  <c r="J43" i="4"/>
  <c r="J31" i="4"/>
  <c r="J29" i="4"/>
  <c r="J73" i="4"/>
  <c r="J44" i="4"/>
  <c r="J35" i="4"/>
  <c r="J57" i="4"/>
  <c r="J48" i="4"/>
  <c r="J41" i="4"/>
  <c r="J37" i="4"/>
  <c r="J25" i="4"/>
  <c r="J24" i="4"/>
  <c r="J26" i="4"/>
  <c r="J30" i="4"/>
  <c r="J27" i="4"/>
  <c r="J21" i="4"/>
  <c r="J19" i="4"/>
  <c r="J17" i="4"/>
  <c r="J15" i="4"/>
  <c r="J13" i="4"/>
  <c r="J11" i="4"/>
  <c r="J69" i="4"/>
  <c r="J67" i="4"/>
  <c r="J45" i="4"/>
  <c r="J39" i="4"/>
  <c r="J7" i="4"/>
  <c r="J32" i="4"/>
  <c r="J22" i="4"/>
  <c r="J8" i="4"/>
  <c r="J23" i="4"/>
  <c r="J47" i="4"/>
  <c r="J33" i="4"/>
  <c r="J28" i="4"/>
  <c r="J20" i="4"/>
  <c r="J16" i="4"/>
  <c r="J12" i="4"/>
  <c r="J9" i="4"/>
  <c r="J52" i="4"/>
  <c r="J6" i="4"/>
  <c r="R78" i="4"/>
  <c r="R76" i="4"/>
  <c r="R67" i="4"/>
  <c r="R65" i="4"/>
  <c r="R63" i="4"/>
  <c r="R61" i="4"/>
  <c r="R74" i="4"/>
  <c r="R73" i="4"/>
  <c r="R72" i="4"/>
  <c r="R70" i="4"/>
  <c r="R66" i="4"/>
  <c r="R71" i="4"/>
  <c r="R69" i="4"/>
  <c r="R59" i="4"/>
  <c r="R53" i="4"/>
  <c r="R68" i="4"/>
  <c r="R64" i="4"/>
  <c r="R62" i="4"/>
  <c r="R48" i="4"/>
  <c r="R45" i="4"/>
  <c r="R42" i="4"/>
  <c r="R40" i="4"/>
  <c r="R38" i="4"/>
  <c r="R36" i="4"/>
  <c r="R34" i="4"/>
  <c r="R77" i="4"/>
  <c r="R56" i="4"/>
  <c r="R75" i="4"/>
  <c r="R52" i="4"/>
  <c r="R44" i="4"/>
  <c r="R46" i="4"/>
  <c r="R37" i="4"/>
  <c r="R31" i="4"/>
  <c r="R29" i="4"/>
  <c r="R55" i="4"/>
  <c r="R47" i="4"/>
  <c r="R41" i="4"/>
  <c r="R51" i="4"/>
  <c r="R24" i="4"/>
  <c r="R60" i="4"/>
  <c r="R43" i="4"/>
  <c r="R39" i="4"/>
  <c r="R32" i="4"/>
  <c r="R28" i="4"/>
  <c r="R25" i="4"/>
  <c r="R21" i="4"/>
  <c r="R19" i="4"/>
  <c r="R17" i="4"/>
  <c r="R15" i="4"/>
  <c r="R13" i="4"/>
  <c r="R11" i="4"/>
  <c r="R57" i="4"/>
  <c r="R22" i="4"/>
  <c r="R6" i="4"/>
  <c r="R3" i="4"/>
  <c r="R54" i="4"/>
  <c r="R49" i="4"/>
  <c r="R27" i="4"/>
  <c r="R33" i="4"/>
  <c r="R26" i="4"/>
  <c r="R35" i="4"/>
  <c r="R8" i="4"/>
  <c r="R50" i="4"/>
  <c r="R18" i="4"/>
  <c r="R14" i="4"/>
  <c r="R10" i="4"/>
  <c r="R58" i="4"/>
  <c r="R9" i="4"/>
  <c r="Z78" i="4"/>
  <c r="Z76" i="4"/>
  <c r="Z65" i="4"/>
  <c r="Z63" i="4"/>
  <c r="Z61" i="4"/>
  <c r="Z72" i="4"/>
  <c r="Z71" i="4"/>
  <c r="Z67" i="4"/>
  <c r="Z75" i="4"/>
  <c r="Z68" i="4"/>
  <c r="Z59" i="4"/>
  <c r="Z57" i="4"/>
  <c r="Z64" i="4"/>
  <c r="Z73" i="4"/>
  <c r="Z66" i="4"/>
  <c r="Z58" i="4"/>
  <c r="Z53" i="4"/>
  <c r="Z77" i="4"/>
  <c r="Z62" i="4"/>
  <c r="Z60" i="4"/>
  <c r="Z56" i="4"/>
  <c r="Z52" i="4"/>
  <c r="Z54" i="4"/>
  <c r="Z42" i="4"/>
  <c r="Z40" i="4"/>
  <c r="Z38" i="4"/>
  <c r="Z36" i="4"/>
  <c r="Z34" i="4"/>
  <c r="Z48" i="4"/>
  <c r="Z45" i="4"/>
  <c r="Z55" i="4"/>
  <c r="Z70" i="4"/>
  <c r="Z49" i="4"/>
  <c r="Z47" i="4"/>
  <c r="Z43" i="4"/>
  <c r="Z37" i="4"/>
  <c r="Z31" i="4"/>
  <c r="Z29" i="4"/>
  <c r="Z33" i="4"/>
  <c r="Z27" i="4"/>
  <c r="Z69" i="4"/>
  <c r="Z35" i="4"/>
  <c r="Z30" i="4"/>
  <c r="Z21" i="4"/>
  <c r="Z19" i="4"/>
  <c r="Z17" i="4"/>
  <c r="Z15" i="4"/>
  <c r="Z13" i="4"/>
  <c r="Z11" i="4"/>
  <c r="Z74" i="4"/>
  <c r="Z39" i="4"/>
  <c r="Z23" i="4"/>
  <c r="Z9" i="4"/>
  <c r="Z26" i="4"/>
  <c r="Z6" i="4"/>
  <c r="Z3" i="4"/>
  <c r="Z51" i="4"/>
  <c r="Z46" i="4"/>
  <c r="Z41" i="4"/>
  <c r="Z7" i="4"/>
  <c r="Z50" i="4"/>
  <c r="Z44" i="4"/>
  <c r="Z25" i="4"/>
  <c r="Z22" i="4"/>
  <c r="Z32" i="4"/>
  <c r="Z20" i="4"/>
  <c r="Z16" i="4"/>
  <c r="Z12" i="4"/>
  <c r="Z8" i="4"/>
  <c r="Z5" i="4"/>
  <c r="Z24" i="4"/>
  <c r="AH78" i="4"/>
  <c r="AH76" i="4"/>
  <c r="AH65" i="4"/>
  <c r="AH63" i="4"/>
  <c r="AH61" i="4"/>
  <c r="AH77" i="4"/>
  <c r="AH70" i="4"/>
  <c r="AH69" i="4"/>
  <c r="AH75" i="4"/>
  <c r="AH73" i="4"/>
  <c r="AH71" i="4"/>
  <c r="AH64" i="4"/>
  <c r="AH74" i="4"/>
  <c r="AH59" i="4"/>
  <c r="AH57" i="4"/>
  <c r="AH72" i="4"/>
  <c r="AH52" i="4"/>
  <c r="AH56" i="4"/>
  <c r="AH60" i="4"/>
  <c r="AH53" i="4"/>
  <c r="AH66" i="4"/>
  <c r="AH55" i="4"/>
  <c r="AH50" i="4"/>
  <c r="AH67" i="4"/>
  <c r="AH44" i="4"/>
  <c r="AH42" i="4"/>
  <c r="AH40" i="4"/>
  <c r="AH38" i="4"/>
  <c r="AH36" i="4"/>
  <c r="AH34" i="4"/>
  <c r="AH32" i="4"/>
  <c r="AH68" i="4"/>
  <c r="AH51" i="4"/>
  <c r="AH49" i="4"/>
  <c r="AH48" i="4"/>
  <c r="AH45" i="4"/>
  <c r="AH41" i="4"/>
  <c r="AH33" i="4"/>
  <c r="AH31" i="4"/>
  <c r="AH29" i="4"/>
  <c r="AH27" i="4"/>
  <c r="AH54" i="4"/>
  <c r="AH46" i="4"/>
  <c r="AH37" i="4"/>
  <c r="AH39" i="4"/>
  <c r="AH58" i="4"/>
  <c r="AH47" i="4"/>
  <c r="AH23" i="4"/>
  <c r="AH62" i="4"/>
  <c r="AH28" i="4"/>
  <c r="AH19" i="4"/>
  <c r="AH17" i="4"/>
  <c r="AH15" i="4"/>
  <c r="AH13" i="4"/>
  <c r="AH11" i="4"/>
  <c r="AH43" i="4"/>
  <c r="AH26" i="4"/>
  <c r="AH9" i="4"/>
  <c r="AH35" i="4"/>
  <c r="AH7" i="4"/>
  <c r="AH24" i="4"/>
  <c r="AH30" i="4"/>
  <c r="AH18" i="4"/>
  <c r="AH14" i="4"/>
  <c r="AH10" i="4"/>
  <c r="AH21" i="4"/>
  <c r="AH8" i="4"/>
  <c r="AH5" i="4"/>
  <c r="AP78" i="4"/>
  <c r="AP76" i="4"/>
  <c r="AP66" i="4"/>
  <c r="AP65" i="4"/>
  <c r="AP63" i="4"/>
  <c r="AP61" i="4"/>
  <c r="AP68" i="4"/>
  <c r="AP74" i="4"/>
  <c r="AP62" i="4"/>
  <c r="AP59" i="4"/>
  <c r="AP57" i="4"/>
  <c r="AP64" i="4"/>
  <c r="AP72" i="4"/>
  <c r="AP70" i="4"/>
  <c r="AP55" i="4"/>
  <c r="AP52" i="4"/>
  <c r="AP77" i="4"/>
  <c r="AP50" i="4"/>
  <c r="AP47" i="4"/>
  <c r="AP42" i="4"/>
  <c r="AP40" i="4"/>
  <c r="AP38" i="4"/>
  <c r="AP36" i="4"/>
  <c r="AP34" i="4"/>
  <c r="AP32" i="4"/>
  <c r="AP44" i="4"/>
  <c r="AP73" i="4"/>
  <c r="AP69" i="4"/>
  <c r="AP54" i="4"/>
  <c r="AP71" i="4"/>
  <c r="AP60" i="4"/>
  <c r="AP58" i="4"/>
  <c r="AP51" i="4"/>
  <c r="AP46" i="4"/>
  <c r="AP43" i="4"/>
  <c r="AP48" i="4"/>
  <c r="AP39" i="4"/>
  <c r="AP33" i="4"/>
  <c r="AP31" i="4"/>
  <c r="AP29" i="4"/>
  <c r="AP27" i="4"/>
  <c r="AP75" i="4"/>
  <c r="AP56" i="4"/>
  <c r="AP53" i="4"/>
  <c r="AP41" i="4"/>
  <c r="AP25" i="4"/>
  <c r="AP26" i="4"/>
  <c r="AP23" i="4"/>
  <c r="AP49" i="4"/>
  <c r="AP30" i="4"/>
  <c r="AP19" i="4"/>
  <c r="AP17" i="4"/>
  <c r="AP15" i="4"/>
  <c r="AP13" i="4"/>
  <c r="AP11" i="4"/>
  <c r="AP24" i="4"/>
  <c r="AP22" i="4"/>
  <c r="AP37" i="4"/>
  <c r="AP8" i="4"/>
  <c r="AP5" i="4"/>
  <c r="AP67" i="4"/>
  <c r="AP21" i="4"/>
  <c r="AP45" i="4"/>
  <c r="AP7" i="4"/>
  <c r="AP28" i="4"/>
  <c r="AP20" i="4"/>
  <c r="AP16" i="4"/>
  <c r="AP12" i="4"/>
  <c r="AP4" i="4"/>
  <c r="AP35" i="4"/>
  <c r="AX78" i="4"/>
  <c r="AX76" i="4"/>
  <c r="AX75" i="4"/>
  <c r="AX65" i="4"/>
  <c r="AX63" i="4"/>
  <c r="AX61" i="4"/>
  <c r="AX74" i="4"/>
  <c r="AX73" i="4"/>
  <c r="AX66" i="4"/>
  <c r="AX77" i="4"/>
  <c r="AX60" i="4"/>
  <c r="AX72" i="4"/>
  <c r="AX70" i="4"/>
  <c r="AX67" i="4"/>
  <c r="AX71" i="4"/>
  <c r="AX69" i="4"/>
  <c r="AX68" i="4"/>
  <c r="AX59" i="4"/>
  <c r="AX57" i="4"/>
  <c r="AX58" i="4"/>
  <c r="AX52" i="4"/>
  <c r="AX54" i="4"/>
  <c r="AX51" i="4"/>
  <c r="AX50" i="4"/>
  <c r="AX42" i="4"/>
  <c r="AX40" i="4"/>
  <c r="AX38" i="4"/>
  <c r="AX36" i="4"/>
  <c r="AX34" i="4"/>
  <c r="AX32" i="4"/>
  <c r="AX47" i="4"/>
  <c r="AX64" i="4"/>
  <c r="AX44" i="4"/>
  <c r="AX53" i="4"/>
  <c r="AX45" i="4"/>
  <c r="AX39" i="4"/>
  <c r="AX31" i="4"/>
  <c r="AX29" i="4"/>
  <c r="AX27" i="4"/>
  <c r="AX56" i="4"/>
  <c r="AX33" i="4"/>
  <c r="AX43" i="4"/>
  <c r="AX35" i="4"/>
  <c r="AX62" i="4"/>
  <c r="AX49" i="4"/>
  <c r="AX46" i="4"/>
  <c r="AX22" i="4"/>
  <c r="AX37" i="4"/>
  <c r="AX24" i="4"/>
  <c r="AX48" i="4"/>
  <c r="AX28" i="4"/>
  <c r="AX25" i="4"/>
  <c r="AX23" i="4"/>
  <c r="AX19" i="4"/>
  <c r="AX17" i="4"/>
  <c r="AX15" i="4"/>
  <c r="AX13" i="4"/>
  <c r="AX11" i="4"/>
  <c r="AX41" i="4"/>
  <c r="AX21" i="4"/>
  <c r="AX8" i="4"/>
  <c r="AX5" i="4"/>
  <c r="AX9" i="4"/>
  <c r="AX55" i="4"/>
  <c r="AX18" i="4"/>
  <c r="AX14" i="4"/>
  <c r="AX10" i="4"/>
  <c r="AX7" i="4"/>
  <c r="AX26" i="4"/>
  <c r="AX4" i="4"/>
  <c r="BF78" i="4"/>
  <c r="BF76" i="4"/>
  <c r="BF65" i="4"/>
  <c r="BF63" i="4"/>
  <c r="BF61" i="4"/>
  <c r="BF72" i="4"/>
  <c r="BF71" i="4"/>
  <c r="BF77" i="4"/>
  <c r="BF75" i="4"/>
  <c r="BF74" i="4"/>
  <c r="BF60" i="4"/>
  <c r="BF59" i="4"/>
  <c r="BF57" i="4"/>
  <c r="BF69" i="4"/>
  <c r="BF64" i="4"/>
  <c r="BF62" i="4"/>
  <c r="BF54" i="4"/>
  <c r="BF51" i="4"/>
  <c r="BF73" i="4"/>
  <c r="BF70" i="4"/>
  <c r="BF68" i="4"/>
  <c r="BF56" i="4"/>
  <c r="BF50" i="4"/>
  <c r="BF58" i="4"/>
  <c r="BF46" i="4"/>
  <c r="BF43" i="4"/>
  <c r="BF42" i="4"/>
  <c r="BF40" i="4"/>
  <c r="BF38" i="4"/>
  <c r="BF36" i="4"/>
  <c r="BF34" i="4"/>
  <c r="BF32" i="4"/>
  <c r="BF53" i="4"/>
  <c r="BF49" i="4"/>
  <c r="BF47" i="4"/>
  <c r="BF66" i="4"/>
  <c r="BF35" i="4"/>
  <c r="BF41" i="4"/>
  <c r="BF31" i="4"/>
  <c r="BF29" i="4"/>
  <c r="BF27" i="4"/>
  <c r="BF67" i="4"/>
  <c r="BF55" i="4"/>
  <c r="BF48" i="4"/>
  <c r="BF39" i="4"/>
  <c r="BF33" i="4"/>
  <c r="BF22" i="4"/>
  <c r="BF30" i="4"/>
  <c r="BF19" i="4"/>
  <c r="BF17" i="4"/>
  <c r="BF15" i="4"/>
  <c r="BF13" i="4"/>
  <c r="BF11" i="4"/>
  <c r="BF25" i="4"/>
  <c r="BF4" i="4"/>
  <c r="BF44" i="4"/>
  <c r="BF45" i="4"/>
  <c r="BF24" i="4"/>
  <c r="BF52" i="4"/>
  <c r="BF9" i="4"/>
  <c r="BF26" i="4"/>
  <c r="BF6" i="4"/>
  <c r="BF37" i="4"/>
  <c r="BF21" i="4"/>
  <c r="BF20" i="4"/>
  <c r="BF16" i="4"/>
  <c r="BF12" i="4"/>
  <c r="BF23" i="4"/>
  <c r="BF7" i="4"/>
  <c r="BF3" i="4"/>
  <c r="AQ4" i="4"/>
  <c r="L6" i="4"/>
  <c r="AD6" i="4"/>
  <c r="AW6" i="4"/>
  <c r="AF9" i="4"/>
  <c r="AN9" i="4"/>
  <c r="M9" i="4"/>
  <c r="AV9" i="4"/>
  <c r="U9" i="4"/>
  <c r="BD9" i="4"/>
  <c r="AC9" i="4"/>
  <c r="AK9" i="4"/>
  <c r="J10" i="4"/>
  <c r="AH25" i="4"/>
  <c r="R30" i="4"/>
  <c r="Q78" i="4"/>
  <c r="Q77" i="4"/>
  <c r="Q75" i="4"/>
  <c r="Q73" i="4"/>
  <c r="Q71" i="4"/>
  <c r="Q69" i="4"/>
  <c r="Q72" i="4"/>
  <c r="Q67" i="4"/>
  <c r="Q65" i="4"/>
  <c r="Q63" i="4"/>
  <c r="Q74" i="4"/>
  <c r="Q70" i="4"/>
  <c r="Q66" i="4"/>
  <c r="Q50" i="4"/>
  <c r="Q48" i="4"/>
  <c r="Q46" i="4"/>
  <c r="Q44" i="4"/>
  <c r="Q53" i="4"/>
  <c r="Q68" i="4"/>
  <c r="Q61" i="4"/>
  <c r="Q52" i="4"/>
  <c r="Q51" i="4"/>
  <c r="Q45" i="4"/>
  <c r="Q42" i="4"/>
  <c r="Q56" i="4"/>
  <c r="Q58" i="4"/>
  <c r="Q57" i="4"/>
  <c r="Q55" i="4"/>
  <c r="Q47" i="4"/>
  <c r="Q40" i="4"/>
  <c r="Q37" i="4"/>
  <c r="Q34" i="4"/>
  <c r="Q76" i="4"/>
  <c r="Q31" i="4"/>
  <c r="Q29" i="4"/>
  <c r="Q27" i="4"/>
  <c r="Q25" i="4"/>
  <c r="Q62" i="4"/>
  <c r="Q33" i="4"/>
  <c r="Q41" i="4"/>
  <c r="Q38" i="4"/>
  <c r="Q24" i="4"/>
  <c r="Q60" i="4"/>
  <c r="Q36" i="4"/>
  <c r="Q30" i="4"/>
  <c r="Q23" i="4"/>
  <c r="Q20" i="4"/>
  <c r="Q18" i="4"/>
  <c r="Q16" i="4"/>
  <c r="Q14" i="4"/>
  <c r="Q12" i="4"/>
  <c r="Q10" i="4"/>
  <c r="Q9" i="4"/>
  <c r="Q22" i="4"/>
  <c r="Q6" i="4"/>
  <c r="Q3" i="4"/>
  <c r="Q54" i="4"/>
  <c r="Q49" i="4"/>
  <c r="Q43" i="4"/>
  <c r="Q28" i="4"/>
  <c r="Q19" i="4"/>
  <c r="Q15" i="4"/>
  <c r="Q11" i="4"/>
  <c r="Q26" i="4"/>
  <c r="Q35" i="4"/>
  <c r="Q64" i="4"/>
  <c r="Q59" i="4"/>
  <c r="Q8" i="4"/>
  <c r="Q5" i="4"/>
  <c r="Q39" i="4"/>
  <c r="Q32" i="4"/>
  <c r="Q21" i="4"/>
  <c r="Q17" i="4"/>
  <c r="Q13" i="4"/>
  <c r="AG9" i="4"/>
  <c r="W6" i="4"/>
  <c r="I7" i="4"/>
  <c r="BH4" i="4"/>
  <c r="M4" i="4"/>
  <c r="Y4" i="4"/>
  <c r="I5" i="4"/>
  <c r="J3" i="4"/>
  <c r="AG3" i="4"/>
  <c r="AU3" i="4"/>
  <c r="Z4" i="4"/>
  <c r="AR4" i="4"/>
  <c r="J5" i="4"/>
  <c r="AU5" i="4"/>
  <c r="AE6" i="4"/>
  <c r="AX6" i="4"/>
  <c r="R7" i="4"/>
  <c r="AW8" i="4"/>
  <c r="P9" i="4"/>
  <c r="Z10" i="4"/>
  <c r="BD11" i="4"/>
  <c r="AN11" i="4"/>
  <c r="X11" i="4"/>
  <c r="AV11" i="4"/>
  <c r="AF11" i="4"/>
  <c r="P11" i="4"/>
  <c r="R12" i="4"/>
  <c r="AX12" i="4"/>
  <c r="BD15" i="4"/>
  <c r="AN15" i="4"/>
  <c r="X15" i="4"/>
  <c r="AV15" i="4"/>
  <c r="AF15" i="4"/>
  <c r="P15" i="4"/>
  <c r="R16" i="4"/>
  <c r="AX16" i="4"/>
  <c r="BD19" i="4"/>
  <c r="AN19" i="4"/>
  <c r="X19" i="4"/>
  <c r="AV19" i="4"/>
  <c r="AF19" i="4"/>
  <c r="P19" i="4"/>
  <c r="R20" i="4"/>
  <c r="AX20" i="4"/>
  <c r="AH22" i="4"/>
  <c r="R23" i="4"/>
  <c r="BC25" i="4"/>
  <c r="AV7" i="4"/>
  <c r="BD7" i="4"/>
  <c r="AS7" i="4"/>
  <c r="BA7" i="4"/>
  <c r="X7" i="4"/>
  <c r="AF7" i="4"/>
  <c r="AN7" i="4"/>
  <c r="M7" i="4"/>
  <c r="AO3" i="4"/>
  <c r="R4" i="4"/>
  <c r="AC6" i="4"/>
  <c r="T6" i="4"/>
  <c r="AK6" i="4"/>
  <c r="AB6" i="4"/>
  <c r="AP9" i="4"/>
  <c r="K78" i="4"/>
  <c r="K75" i="4"/>
  <c r="K68" i="4"/>
  <c r="K70" i="4"/>
  <c r="K69" i="4"/>
  <c r="K77" i="4"/>
  <c r="K76" i="4"/>
  <c r="K62" i="4"/>
  <c r="K59" i="4"/>
  <c r="K57" i="4"/>
  <c r="K72" i="4"/>
  <c r="K64" i="4"/>
  <c r="K63" i="4"/>
  <c r="K74" i="4"/>
  <c r="K60" i="4"/>
  <c r="K65" i="4"/>
  <c r="K58" i="4"/>
  <c r="K54" i="4"/>
  <c r="K61" i="4"/>
  <c r="K56" i="4"/>
  <c r="K51" i="4"/>
  <c r="K49" i="4"/>
  <c r="K71" i="4"/>
  <c r="K50" i="4"/>
  <c r="K46" i="4"/>
  <c r="K53" i="4"/>
  <c r="K48" i="4"/>
  <c r="K45" i="4"/>
  <c r="K43" i="4"/>
  <c r="K31" i="4"/>
  <c r="K29" i="4"/>
  <c r="K27" i="4"/>
  <c r="K25" i="4"/>
  <c r="K23" i="4"/>
  <c r="K73" i="4"/>
  <c r="K44" i="4"/>
  <c r="K38" i="4"/>
  <c r="K35" i="4"/>
  <c r="K66" i="4"/>
  <c r="K42" i="4"/>
  <c r="K34" i="4"/>
  <c r="K55" i="4"/>
  <c r="K26" i="4"/>
  <c r="K36" i="4"/>
  <c r="K30" i="4"/>
  <c r="K21" i="4"/>
  <c r="K19" i="4"/>
  <c r="K17" i="4"/>
  <c r="K15" i="4"/>
  <c r="K13" i="4"/>
  <c r="K11" i="4"/>
  <c r="K52" i="4"/>
  <c r="K22" i="4"/>
  <c r="K40" i="4"/>
  <c r="K24" i="4"/>
  <c r="K39" i="4"/>
  <c r="K7" i="4"/>
  <c r="K32" i="4"/>
  <c r="K18" i="4"/>
  <c r="K14" i="4"/>
  <c r="K10" i="4"/>
  <c r="K4" i="4"/>
  <c r="K41" i="4"/>
  <c r="K8" i="4"/>
  <c r="K67" i="4"/>
  <c r="K47" i="4"/>
  <c r="K33" i="4"/>
  <c r="K28" i="4"/>
  <c r="K20" i="4"/>
  <c r="K16" i="4"/>
  <c r="K12" i="4"/>
  <c r="K9" i="4"/>
  <c r="K6" i="4"/>
  <c r="K37" i="4"/>
  <c r="S78" i="4"/>
  <c r="S74" i="4"/>
  <c r="S73" i="4"/>
  <c r="S77" i="4"/>
  <c r="S76" i="4"/>
  <c r="S71" i="4"/>
  <c r="S69" i="4"/>
  <c r="S59" i="4"/>
  <c r="S57" i="4"/>
  <c r="S62" i="4"/>
  <c r="S72" i="4"/>
  <c r="S70" i="4"/>
  <c r="S66" i="4"/>
  <c r="S68" i="4"/>
  <c r="S64" i="4"/>
  <c r="S63" i="4"/>
  <c r="S54" i="4"/>
  <c r="S51" i="4"/>
  <c r="S49" i="4"/>
  <c r="S65" i="4"/>
  <c r="S53" i="4"/>
  <c r="S56" i="4"/>
  <c r="S75" i="4"/>
  <c r="S52" i="4"/>
  <c r="S46" i="4"/>
  <c r="S61" i="4"/>
  <c r="S34" i="4"/>
  <c r="S31" i="4"/>
  <c r="S29" i="4"/>
  <c r="S27" i="4"/>
  <c r="S25" i="4"/>
  <c r="S23" i="4"/>
  <c r="S55" i="4"/>
  <c r="S47" i="4"/>
  <c r="S41" i="4"/>
  <c r="S42" i="4"/>
  <c r="S38" i="4"/>
  <c r="S35" i="4"/>
  <c r="S45" i="4"/>
  <c r="S40" i="4"/>
  <c r="S37" i="4"/>
  <c r="S48" i="4"/>
  <c r="S24" i="4"/>
  <c r="S60" i="4"/>
  <c r="S43" i="4"/>
  <c r="S39" i="4"/>
  <c r="S32" i="4"/>
  <c r="S28" i="4"/>
  <c r="S21" i="4"/>
  <c r="S19" i="4"/>
  <c r="S17" i="4"/>
  <c r="S15" i="4"/>
  <c r="S13" i="4"/>
  <c r="S11" i="4"/>
  <c r="S58" i="4"/>
  <c r="S33" i="4"/>
  <c r="S26" i="4"/>
  <c r="S44" i="4"/>
  <c r="S30" i="4"/>
  <c r="S20" i="4"/>
  <c r="S16" i="4"/>
  <c r="S12" i="4"/>
  <c r="S7" i="4"/>
  <c r="S36" i="4"/>
  <c r="S67" i="4"/>
  <c r="S8" i="4"/>
  <c r="S50" i="4"/>
  <c r="S18" i="4"/>
  <c r="S14" i="4"/>
  <c r="S10" i="4"/>
  <c r="S9" i="4"/>
  <c r="S22" i="4"/>
  <c r="S6" i="4"/>
  <c r="AA78" i="4"/>
  <c r="AA72" i="4"/>
  <c r="AA71" i="4"/>
  <c r="AA67" i="4"/>
  <c r="AA74" i="4"/>
  <c r="AA73" i="4"/>
  <c r="AA65" i="4"/>
  <c r="AA59" i="4"/>
  <c r="AA57" i="4"/>
  <c r="AA77" i="4"/>
  <c r="AA76" i="4"/>
  <c r="AA66" i="4"/>
  <c r="AA68" i="4"/>
  <c r="AA53" i="4"/>
  <c r="AA69" i="4"/>
  <c r="AA61" i="4"/>
  <c r="AA49" i="4"/>
  <c r="AA64" i="4"/>
  <c r="AA63" i="4"/>
  <c r="AA58" i="4"/>
  <c r="AA75" i="4"/>
  <c r="AA48" i="4"/>
  <c r="AA45" i="4"/>
  <c r="AA55" i="4"/>
  <c r="AA60" i="4"/>
  <c r="AA62" i="4"/>
  <c r="AA56" i="4"/>
  <c r="AA52" i="4"/>
  <c r="AA50" i="4"/>
  <c r="AA44" i="4"/>
  <c r="AA43" i="4"/>
  <c r="AA40" i="4"/>
  <c r="AA37" i="4"/>
  <c r="AA31" i="4"/>
  <c r="AA29" i="4"/>
  <c r="AA27" i="4"/>
  <c r="AA25" i="4"/>
  <c r="AA23" i="4"/>
  <c r="AA21" i="4"/>
  <c r="AA34" i="4"/>
  <c r="AA70" i="4"/>
  <c r="AA35" i="4"/>
  <c r="AA30" i="4"/>
  <c r="AA19" i="4"/>
  <c r="AA17" i="4"/>
  <c r="AA15" i="4"/>
  <c r="AA13" i="4"/>
  <c r="AA11" i="4"/>
  <c r="AA24" i="4"/>
  <c r="AA33" i="4"/>
  <c r="AA54" i="4"/>
  <c r="AA38" i="4"/>
  <c r="AA26" i="4"/>
  <c r="AA6" i="4"/>
  <c r="AA3" i="4"/>
  <c r="AA51" i="4"/>
  <c r="AA46" i="4"/>
  <c r="AA41" i="4"/>
  <c r="AA28" i="4"/>
  <c r="AA18" i="4"/>
  <c r="AA14" i="4"/>
  <c r="AA10" i="4"/>
  <c r="AA42" i="4"/>
  <c r="AA47" i="4"/>
  <c r="AA22" i="4"/>
  <c r="AA32" i="4"/>
  <c r="AA20" i="4"/>
  <c r="AA16" i="4"/>
  <c r="AA12" i="4"/>
  <c r="AA8" i="4"/>
  <c r="AA39" i="4"/>
  <c r="AA36" i="4"/>
  <c r="AA9" i="4"/>
  <c r="AI78" i="4"/>
  <c r="AI77" i="4"/>
  <c r="AI76" i="4"/>
  <c r="AI70" i="4"/>
  <c r="AI69" i="4"/>
  <c r="AI75" i="4"/>
  <c r="AI67" i="4"/>
  <c r="AI72" i="4"/>
  <c r="AI71" i="4"/>
  <c r="AI64" i="4"/>
  <c r="AI63" i="4"/>
  <c r="AI61" i="4"/>
  <c r="AI74" i="4"/>
  <c r="AI59" i="4"/>
  <c r="AI57" i="4"/>
  <c r="AI55" i="4"/>
  <c r="AI65" i="4"/>
  <c r="AI73" i="4"/>
  <c r="AI56" i="4"/>
  <c r="AI60" i="4"/>
  <c r="AI53" i="4"/>
  <c r="AI58" i="4"/>
  <c r="AI49" i="4"/>
  <c r="AI52" i="4"/>
  <c r="AI68" i="4"/>
  <c r="AI51" i="4"/>
  <c r="AI48" i="4"/>
  <c r="AI45" i="4"/>
  <c r="AI66" i="4"/>
  <c r="AI50" i="4"/>
  <c r="AI47" i="4"/>
  <c r="AI42" i="4"/>
  <c r="AI31" i="4"/>
  <c r="AI29" i="4"/>
  <c r="AI27" i="4"/>
  <c r="AI25" i="4"/>
  <c r="AI23" i="4"/>
  <c r="AI21" i="4"/>
  <c r="AI54" i="4"/>
  <c r="AI46" i="4"/>
  <c r="AI40" i="4"/>
  <c r="AI37" i="4"/>
  <c r="AI34" i="4"/>
  <c r="AI44" i="4"/>
  <c r="AI41" i="4"/>
  <c r="AI36" i="4"/>
  <c r="AI33" i="4"/>
  <c r="AI62" i="4"/>
  <c r="AI38" i="4"/>
  <c r="AI28" i="4"/>
  <c r="AI19" i="4"/>
  <c r="AI17" i="4"/>
  <c r="AI15" i="4"/>
  <c r="AI13" i="4"/>
  <c r="AI11" i="4"/>
  <c r="AI32" i="4"/>
  <c r="AI9" i="4"/>
  <c r="AI35" i="4"/>
  <c r="AI22" i="4"/>
  <c r="AI20" i="4"/>
  <c r="AI16" i="4"/>
  <c r="AI12" i="4"/>
  <c r="AI6" i="4"/>
  <c r="AI3" i="4"/>
  <c r="AI43" i="4"/>
  <c r="AI39" i="4"/>
  <c r="AI7" i="4"/>
  <c r="AI24" i="4"/>
  <c r="AI30" i="4"/>
  <c r="AI18" i="4"/>
  <c r="AI14" i="4"/>
  <c r="AI10" i="4"/>
  <c r="AI26" i="4"/>
  <c r="AI8" i="4"/>
  <c r="AI5" i="4"/>
  <c r="AQ78" i="4"/>
  <c r="AQ68" i="4"/>
  <c r="AQ70" i="4"/>
  <c r="AQ69" i="4"/>
  <c r="AQ66" i="4"/>
  <c r="AQ62" i="4"/>
  <c r="AQ61" i="4"/>
  <c r="AQ59" i="4"/>
  <c r="AQ57" i="4"/>
  <c r="AQ55" i="4"/>
  <c r="AQ64" i="4"/>
  <c r="AQ63" i="4"/>
  <c r="AQ74" i="4"/>
  <c r="AQ72" i="4"/>
  <c r="AQ52" i="4"/>
  <c r="AQ77" i="4"/>
  <c r="AQ76" i="4"/>
  <c r="AQ75" i="4"/>
  <c r="AQ67" i="4"/>
  <c r="AQ56" i="4"/>
  <c r="AQ53" i="4"/>
  <c r="AQ49" i="4"/>
  <c r="AQ44" i="4"/>
  <c r="AQ73" i="4"/>
  <c r="AQ65" i="4"/>
  <c r="AQ54" i="4"/>
  <c r="AQ48" i="4"/>
  <c r="AQ45" i="4"/>
  <c r="AQ50" i="4"/>
  <c r="AQ36" i="4"/>
  <c r="AQ33" i="4"/>
  <c r="AQ31" i="4"/>
  <c r="AQ29" i="4"/>
  <c r="AQ27" i="4"/>
  <c r="AQ25" i="4"/>
  <c r="AQ23" i="4"/>
  <c r="AQ21" i="4"/>
  <c r="AQ60" i="4"/>
  <c r="AQ58" i="4"/>
  <c r="AQ51" i="4"/>
  <c r="AQ43" i="4"/>
  <c r="AQ41" i="4"/>
  <c r="AQ37" i="4"/>
  <c r="AQ47" i="4"/>
  <c r="AQ39" i="4"/>
  <c r="AQ42" i="4"/>
  <c r="AQ34" i="4"/>
  <c r="AQ26" i="4"/>
  <c r="AQ40" i="4"/>
  <c r="AQ30" i="4"/>
  <c r="AQ19" i="4"/>
  <c r="AQ17" i="4"/>
  <c r="AQ15" i="4"/>
  <c r="AQ13" i="4"/>
  <c r="AQ11" i="4"/>
  <c r="AQ35" i="4"/>
  <c r="AQ71" i="4"/>
  <c r="AQ32" i="4"/>
  <c r="AQ18" i="4"/>
  <c r="AQ14" i="4"/>
  <c r="AQ10" i="4"/>
  <c r="AQ9" i="4"/>
  <c r="AQ7" i="4"/>
  <c r="AQ28" i="4"/>
  <c r="AQ20" i="4"/>
  <c r="AQ16" i="4"/>
  <c r="AQ12" i="4"/>
  <c r="AQ38" i="4"/>
  <c r="AQ22" i="4"/>
  <c r="AQ46" i="4"/>
  <c r="AQ8" i="4"/>
  <c r="AQ5" i="4"/>
  <c r="AY78" i="4"/>
  <c r="AY74" i="4"/>
  <c r="AY73" i="4"/>
  <c r="AY66" i="4"/>
  <c r="AY75" i="4"/>
  <c r="AY72" i="4"/>
  <c r="AY70" i="4"/>
  <c r="AY67" i="4"/>
  <c r="AY71" i="4"/>
  <c r="AY69" i="4"/>
  <c r="AY68" i="4"/>
  <c r="AY59" i="4"/>
  <c r="AY57" i="4"/>
  <c r="AY55" i="4"/>
  <c r="AY62" i="4"/>
  <c r="AY61" i="4"/>
  <c r="AY77" i="4"/>
  <c r="AY76" i="4"/>
  <c r="AY58" i="4"/>
  <c r="AY60" i="4"/>
  <c r="AY52" i="4"/>
  <c r="AY49" i="4"/>
  <c r="AY47" i="4"/>
  <c r="AY64" i="4"/>
  <c r="AY44" i="4"/>
  <c r="AY51" i="4"/>
  <c r="AY50" i="4"/>
  <c r="AY54" i="4"/>
  <c r="AY46" i="4"/>
  <c r="AY43" i="4"/>
  <c r="AY53" i="4"/>
  <c r="AY45" i="4"/>
  <c r="AY39" i="4"/>
  <c r="AY31" i="4"/>
  <c r="AY29" i="4"/>
  <c r="AY27" i="4"/>
  <c r="AY25" i="4"/>
  <c r="AY23" i="4"/>
  <c r="AY21" i="4"/>
  <c r="AY56" i="4"/>
  <c r="AY36" i="4"/>
  <c r="AY33" i="4"/>
  <c r="AY42" i="4"/>
  <c r="AY40" i="4"/>
  <c r="AY32" i="4"/>
  <c r="AY65" i="4"/>
  <c r="AY37" i="4"/>
  <c r="AY24" i="4"/>
  <c r="AY48" i="4"/>
  <c r="AY28" i="4"/>
  <c r="AY19" i="4"/>
  <c r="AY17" i="4"/>
  <c r="AY15" i="4"/>
  <c r="AY13" i="4"/>
  <c r="AY11" i="4"/>
  <c r="AY26" i="4"/>
  <c r="AY35" i="4"/>
  <c r="AY22" i="4"/>
  <c r="AY8" i="4"/>
  <c r="AY5" i="4"/>
  <c r="AY34" i="4"/>
  <c r="AY30" i="4"/>
  <c r="AY20" i="4"/>
  <c r="AY16" i="4"/>
  <c r="AY12" i="4"/>
  <c r="AY38" i="4"/>
  <c r="AY18" i="4"/>
  <c r="AY14" i="4"/>
  <c r="AY10" i="4"/>
  <c r="AY7" i="4"/>
  <c r="AY41" i="4"/>
  <c r="AY4" i="4"/>
  <c r="AY63" i="4"/>
  <c r="BG78" i="4"/>
  <c r="BG72" i="4"/>
  <c r="BG71" i="4"/>
  <c r="BG77" i="4"/>
  <c r="BG76" i="4"/>
  <c r="BG66" i="4"/>
  <c r="BG75" i="4"/>
  <c r="BG74" i="4"/>
  <c r="BG73" i="4"/>
  <c r="BG65" i="4"/>
  <c r="BG60" i="4"/>
  <c r="BG59" i="4"/>
  <c r="BG57" i="4"/>
  <c r="BG55" i="4"/>
  <c r="BG63" i="4"/>
  <c r="BG61" i="4"/>
  <c r="BG52" i="4"/>
  <c r="BG49" i="4"/>
  <c r="BG62" i="4"/>
  <c r="BG54" i="4"/>
  <c r="BG51" i="4"/>
  <c r="BG53" i="4"/>
  <c r="BG47" i="4"/>
  <c r="BG70" i="4"/>
  <c r="BG56" i="4"/>
  <c r="BG44" i="4"/>
  <c r="BG68" i="4"/>
  <c r="BG50" i="4"/>
  <c r="BG41" i="4"/>
  <c r="BG32" i="4"/>
  <c r="BG31" i="4"/>
  <c r="BG29" i="4"/>
  <c r="BG27" i="4"/>
  <c r="BG25" i="4"/>
  <c r="BG23" i="4"/>
  <c r="BG21" i="4"/>
  <c r="BG67" i="4"/>
  <c r="BG48" i="4"/>
  <c r="BG39" i="4"/>
  <c r="BG40" i="4"/>
  <c r="BG36" i="4"/>
  <c r="BG33" i="4"/>
  <c r="BG64" i="4"/>
  <c r="BG58" i="4"/>
  <c r="BG46" i="4"/>
  <c r="BG38" i="4"/>
  <c r="BG35" i="4"/>
  <c r="BG69" i="4"/>
  <c r="BG43" i="4"/>
  <c r="BG22" i="4"/>
  <c r="BG30" i="4"/>
  <c r="BG19" i="4"/>
  <c r="BG17" i="4"/>
  <c r="BG15" i="4"/>
  <c r="BG13" i="4"/>
  <c r="BG11" i="4"/>
  <c r="BG45" i="4"/>
  <c r="BG34" i="4"/>
  <c r="BG24" i="4"/>
  <c r="BG28" i="4"/>
  <c r="BG18" i="4"/>
  <c r="BG14" i="4"/>
  <c r="BG10" i="4"/>
  <c r="BG8" i="4"/>
  <c r="BG5" i="4"/>
  <c r="BG9" i="4"/>
  <c r="BG42" i="4"/>
  <c r="BG26" i="4"/>
  <c r="BG37" i="4"/>
  <c r="BG20" i="4"/>
  <c r="BG16" i="4"/>
  <c r="BG12" i="4"/>
  <c r="BG7" i="4"/>
  <c r="BG4" i="4"/>
  <c r="S3" i="4"/>
  <c r="AE3" i="4"/>
  <c r="AP3" i="4"/>
  <c r="S4" i="4"/>
  <c r="BC4" i="4"/>
  <c r="BF5" i="4"/>
  <c r="Y6" i="4"/>
  <c r="AQ6" i="4"/>
  <c r="P7" i="4"/>
  <c r="AM8" i="4"/>
  <c r="AY9" i="4"/>
  <c r="J14" i="4"/>
  <c r="AP14" i="4"/>
  <c r="J18" i="4"/>
  <c r="AP18" i="4"/>
  <c r="AL29" i="4"/>
  <c r="N77" i="4"/>
  <c r="N75" i="4"/>
  <c r="N78" i="4"/>
  <c r="N64" i="4"/>
  <c r="N62" i="4"/>
  <c r="N71" i="4"/>
  <c r="N70" i="4"/>
  <c r="N66" i="4"/>
  <c r="N73" i="4"/>
  <c r="N68" i="4"/>
  <c r="N67" i="4"/>
  <c r="N72" i="4"/>
  <c r="N65" i="4"/>
  <c r="N74" i="4"/>
  <c r="N61" i="4"/>
  <c r="N60" i="4"/>
  <c r="N58" i="4"/>
  <c r="N76" i="4"/>
  <c r="N57" i="4"/>
  <c r="N55" i="4"/>
  <c r="N52" i="4"/>
  <c r="N59" i="4"/>
  <c r="N56" i="4"/>
  <c r="N51" i="4"/>
  <c r="N43" i="4"/>
  <c r="N41" i="4"/>
  <c r="N39" i="4"/>
  <c r="N37" i="4"/>
  <c r="N35" i="4"/>
  <c r="N33" i="4"/>
  <c r="N47" i="4"/>
  <c r="N44" i="4"/>
  <c r="N54" i="4"/>
  <c r="N46" i="4"/>
  <c r="N53" i="4"/>
  <c r="N45" i="4"/>
  <c r="N36" i="4"/>
  <c r="N32" i="4"/>
  <c r="N30" i="4"/>
  <c r="N28" i="4"/>
  <c r="N63" i="4"/>
  <c r="N49" i="4"/>
  <c r="N27" i="4"/>
  <c r="N48" i="4"/>
  <c r="N42" i="4"/>
  <c r="N69" i="4"/>
  <c r="N29" i="4"/>
  <c r="N23" i="4"/>
  <c r="N20" i="4"/>
  <c r="N18" i="4"/>
  <c r="N16" i="4"/>
  <c r="N14" i="4"/>
  <c r="N12" i="4"/>
  <c r="N10" i="4"/>
  <c r="N50" i="4"/>
  <c r="N22" i="4"/>
  <c r="N8" i="4"/>
  <c r="N34" i="4"/>
  <c r="N25" i="4"/>
  <c r="N5" i="4"/>
  <c r="N38" i="4"/>
  <c r="N9" i="4"/>
  <c r="N40" i="4"/>
  <c r="N24" i="4"/>
  <c r="N31" i="4"/>
  <c r="N26" i="4"/>
  <c r="N19" i="4"/>
  <c r="N15" i="4"/>
  <c r="N11" i="4"/>
  <c r="N7" i="4"/>
  <c r="N4" i="4"/>
  <c r="V77" i="4"/>
  <c r="V75" i="4"/>
  <c r="V78" i="4"/>
  <c r="V64" i="4"/>
  <c r="V62" i="4"/>
  <c r="V76" i="4"/>
  <c r="V69" i="4"/>
  <c r="V68" i="4"/>
  <c r="V74" i="4"/>
  <c r="V63" i="4"/>
  <c r="V60" i="4"/>
  <c r="V58" i="4"/>
  <c r="V67" i="4"/>
  <c r="V51" i="4"/>
  <c r="V56" i="4"/>
  <c r="V73" i="4"/>
  <c r="V71" i="4"/>
  <c r="V66" i="4"/>
  <c r="V59" i="4"/>
  <c r="V55" i="4"/>
  <c r="V52" i="4"/>
  <c r="V72" i="4"/>
  <c r="V70" i="4"/>
  <c r="V54" i="4"/>
  <c r="V50" i="4"/>
  <c r="V43" i="4"/>
  <c r="V41" i="4"/>
  <c r="V39" i="4"/>
  <c r="V37" i="4"/>
  <c r="V35" i="4"/>
  <c r="V33" i="4"/>
  <c r="V53" i="4"/>
  <c r="V49" i="4"/>
  <c r="V47" i="4"/>
  <c r="V44" i="4"/>
  <c r="V48" i="4"/>
  <c r="V32" i="4"/>
  <c r="V30" i="4"/>
  <c r="V28" i="4"/>
  <c r="V36" i="4"/>
  <c r="V46" i="4"/>
  <c r="V42" i="4"/>
  <c r="V38" i="4"/>
  <c r="V26" i="4"/>
  <c r="V22" i="4"/>
  <c r="V40" i="4"/>
  <c r="V65" i="4"/>
  <c r="V34" i="4"/>
  <c r="V31" i="4"/>
  <c r="V20" i="4"/>
  <c r="V18" i="4"/>
  <c r="V16" i="4"/>
  <c r="V14" i="4"/>
  <c r="V12" i="4"/>
  <c r="V10" i="4"/>
  <c r="V25" i="4"/>
  <c r="V57" i="4"/>
  <c r="V8" i="4"/>
  <c r="V61" i="4"/>
  <c r="V9" i="4"/>
  <c r="V29" i="4"/>
  <c r="V21" i="4"/>
  <c r="V17" i="4"/>
  <c r="V13" i="4"/>
  <c r="V45" i="4"/>
  <c r="V27" i="4"/>
  <c r="V23" i="4"/>
  <c r="V7" i="4"/>
  <c r="V4" i="4"/>
  <c r="AD77" i="4"/>
  <c r="AD75" i="4"/>
  <c r="AD78" i="4"/>
  <c r="AD64" i="4"/>
  <c r="AD62" i="4"/>
  <c r="AD74" i="4"/>
  <c r="AD66" i="4"/>
  <c r="AD76" i="4"/>
  <c r="AD73" i="4"/>
  <c r="AD71" i="4"/>
  <c r="AD69" i="4"/>
  <c r="AD60" i="4"/>
  <c r="AD58" i="4"/>
  <c r="AD54" i="4"/>
  <c r="AD51" i="4"/>
  <c r="AD65" i="4"/>
  <c r="AD68" i="4"/>
  <c r="AD67" i="4"/>
  <c r="AD61" i="4"/>
  <c r="AD72" i="4"/>
  <c r="AD63" i="4"/>
  <c r="AD46" i="4"/>
  <c r="AD41" i="4"/>
  <c r="AD39" i="4"/>
  <c r="AD37" i="4"/>
  <c r="AD35" i="4"/>
  <c r="AD33" i="4"/>
  <c r="AD59" i="4"/>
  <c r="AD43" i="4"/>
  <c r="AD57" i="4"/>
  <c r="AD53" i="4"/>
  <c r="AD45" i="4"/>
  <c r="AD52" i="4"/>
  <c r="AD50" i="4"/>
  <c r="AD44" i="4"/>
  <c r="AD38" i="4"/>
  <c r="AD70" i="4"/>
  <c r="AD32" i="4"/>
  <c r="AD30" i="4"/>
  <c r="AD28" i="4"/>
  <c r="AD49" i="4"/>
  <c r="AD42" i="4"/>
  <c r="AD55" i="4"/>
  <c r="AD36" i="4"/>
  <c r="AD24" i="4"/>
  <c r="AD56" i="4"/>
  <c r="AD47" i="4"/>
  <c r="AD25" i="4"/>
  <c r="AD22" i="4"/>
  <c r="AD29" i="4"/>
  <c r="AD26" i="4"/>
  <c r="AD20" i="4"/>
  <c r="AD18" i="4"/>
  <c r="AD16" i="4"/>
  <c r="AD14" i="4"/>
  <c r="AD12" i="4"/>
  <c r="AD10" i="4"/>
  <c r="AD48" i="4"/>
  <c r="AD34" i="4"/>
  <c r="AD21" i="4"/>
  <c r="AD7" i="4"/>
  <c r="AD4" i="4"/>
  <c r="AD40" i="4"/>
  <c r="AD31" i="4"/>
  <c r="AD23" i="4"/>
  <c r="AD9" i="4"/>
  <c r="AD27" i="4"/>
  <c r="AD19" i="4"/>
  <c r="AD15" i="4"/>
  <c r="AD11" i="4"/>
  <c r="AL77" i="4"/>
  <c r="AL75" i="4"/>
  <c r="AL78" i="4"/>
  <c r="AL64" i="4"/>
  <c r="AL62" i="4"/>
  <c r="AL60" i="4"/>
  <c r="AL73" i="4"/>
  <c r="AL72" i="4"/>
  <c r="AL76" i="4"/>
  <c r="AL74" i="4"/>
  <c r="AL70" i="4"/>
  <c r="AL67" i="4"/>
  <c r="AL68" i="4"/>
  <c r="AL58" i="4"/>
  <c r="AL71" i="4"/>
  <c r="AL69" i="4"/>
  <c r="AL65" i="4"/>
  <c r="AL59" i="4"/>
  <c r="AL63" i="4"/>
  <c r="AL57" i="4"/>
  <c r="AL54" i="4"/>
  <c r="AL51" i="4"/>
  <c r="AL53" i="4"/>
  <c r="AL66" i="4"/>
  <c r="AL52" i="4"/>
  <c r="AL49" i="4"/>
  <c r="AL41" i="4"/>
  <c r="AL39" i="4"/>
  <c r="AL37" i="4"/>
  <c r="AL35" i="4"/>
  <c r="AL33" i="4"/>
  <c r="AL56" i="4"/>
  <c r="AL46" i="4"/>
  <c r="AL43" i="4"/>
  <c r="AL48" i="4"/>
  <c r="AL47" i="4"/>
  <c r="AL38" i="4"/>
  <c r="AL30" i="4"/>
  <c r="AL28" i="4"/>
  <c r="AL32" i="4"/>
  <c r="AL50" i="4"/>
  <c r="AL45" i="4"/>
  <c r="AL34" i="4"/>
  <c r="AL21" i="4"/>
  <c r="AL44" i="4"/>
  <c r="AL42" i="4"/>
  <c r="AL31" i="4"/>
  <c r="AL27" i="4"/>
  <c r="AL24" i="4"/>
  <c r="AL22" i="4"/>
  <c r="AL20" i="4"/>
  <c r="AL18" i="4"/>
  <c r="AL16" i="4"/>
  <c r="AL14" i="4"/>
  <c r="AL12" i="4"/>
  <c r="AL10" i="4"/>
  <c r="AL55" i="4"/>
  <c r="AL61" i="4"/>
  <c r="AL23" i="4"/>
  <c r="AL7" i="4"/>
  <c r="AL4" i="4"/>
  <c r="AL8" i="4"/>
  <c r="AL26" i="4"/>
  <c r="AL36" i="4"/>
  <c r="AL17" i="4"/>
  <c r="AL13" i="4"/>
  <c r="AL9" i="4"/>
  <c r="AL6" i="4"/>
  <c r="AL40" i="4"/>
  <c r="AL25" i="4"/>
  <c r="AT77" i="4"/>
  <c r="AT75" i="4"/>
  <c r="AT78" i="4"/>
  <c r="AT64" i="4"/>
  <c r="AT62" i="4"/>
  <c r="AT60" i="4"/>
  <c r="AT71" i="4"/>
  <c r="AT70" i="4"/>
  <c r="AT76" i="4"/>
  <c r="AT73" i="4"/>
  <c r="AT65" i="4"/>
  <c r="AT72" i="4"/>
  <c r="AT58" i="4"/>
  <c r="AT53" i="4"/>
  <c r="AT67" i="4"/>
  <c r="AT54" i="4"/>
  <c r="AT61" i="4"/>
  <c r="AT56" i="4"/>
  <c r="AT55" i="4"/>
  <c r="AT45" i="4"/>
  <c r="AT41" i="4"/>
  <c r="AT39" i="4"/>
  <c r="AT37" i="4"/>
  <c r="AT35" i="4"/>
  <c r="AT33" i="4"/>
  <c r="AT69" i="4"/>
  <c r="AT46" i="4"/>
  <c r="AT63" i="4"/>
  <c r="AT59" i="4"/>
  <c r="AT51" i="4"/>
  <c r="AT43" i="4"/>
  <c r="AT34" i="4"/>
  <c r="AT57" i="4"/>
  <c r="AT42" i="4"/>
  <c r="AT40" i="4"/>
  <c r="AT30" i="4"/>
  <c r="AT28" i="4"/>
  <c r="AT44" i="4"/>
  <c r="AT38" i="4"/>
  <c r="AT68" i="4"/>
  <c r="AT66" i="4"/>
  <c r="AT48" i="4"/>
  <c r="AT74" i="4"/>
  <c r="AT50" i="4"/>
  <c r="AT49" i="4"/>
  <c r="AT21" i="4"/>
  <c r="AT36" i="4"/>
  <c r="AT29" i="4"/>
  <c r="AT20" i="4"/>
  <c r="AT18" i="4"/>
  <c r="AT16" i="4"/>
  <c r="AT14" i="4"/>
  <c r="AT12" i="4"/>
  <c r="AT10" i="4"/>
  <c r="AT52" i="4"/>
  <c r="AT47" i="4"/>
  <c r="AT32" i="4"/>
  <c r="AT24" i="4"/>
  <c r="AT3" i="4"/>
  <c r="AT22" i="4"/>
  <c r="AT8" i="4"/>
  <c r="AT25" i="4"/>
  <c r="AT31" i="4"/>
  <c r="AT23" i="4"/>
  <c r="AT19" i="4"/>
  <c r="AT15" i="4"/>
  <c r="AT11" i="4"/>
  <c r="AT9" i="4"/>
  <c r="AT6" i="4"/>
  <c r="BB77" i="4"/>
  <c r="BB75" i="4"/>
  <c r="BB78" i="4"/>
  <c r="BB67" i="4"/>
  <c r="BB64" i="4"/>
  <c r="BB62" i="4"/>
  <c r="BB60" i="4"/>
  <c r="BB69" i="4"/>
  <c r="BB68" i="4"/>
  <c r="BB74" i="4"/>
  <c r="BB66" i="4"/>
  <c r="BB63" i="4"/>
  <c r="BB76" i="4"/>
  <c r="BB58" i="4"/>
  <c r="BB72" i="4"/>
  <c r="BB70" i="4"/>
  <c r="BB65" i="4"/>
  <c r="BB56" i="4"/>
  <c r="BB55" i="4"/>
  <c r="BB53" i="4"/>
  <c r="BB57" i="4"/>
  <c r="BB51" i="4"/>
  <c r="BB48" i="4"/>
  <c r="BB41" i="4"/>
  <c r="BB39" i="4"/>
  <c r="BB37" i="4"/>
  <c r="BB35" i="4"/>
  <c r="BB33" i="4"/>
  <c r="BB45" i="4"/>
  <c r="BB59" i="4"/>
  <c r="BB52" i="4"/>
  <c r="BB49" i="4"/>
  <c r="BB47" i="4"/>
  <c r="BB44" i="4"/>
  <c r="BB61" i="4"/>
  <c r="BB46" i="4"/>
  <c r="BB34" i="4"/>
  <c r="BB30" i="4"/>
  <c r="BB28" i="4"/>
  <c r="BB73" i="4"/>
  <c r="BB50" i="4"/>
  <c r="BB38" i="4"/>
  <c r="BB26" i="4"/>
  <c r="BB54" i="4"/>
  <c r="BB32" i="4"/>
  <c r="BB43" i="4"/>
  <c r="BB31" i="4"/>
  <c r="BB27" i="4"/>
  <c r="BB21" i="4"/>
  <c r="BB20" i="4"/>
  <c r="BB18" i="4"/>
  <c r="BB16" i="4"/>
  <c r="BB14" i="4"/>
  <c r="BB12" i="4"/>
  <c r="BB10" i="4"/>
  <c r="BB36" i="4"/>
  <c r="BB25" i="4"/>
  <c r="BB23" i="4"/>
  <c r="BB22" i="4"/>
  <c r="BB9" i="4"/>
  <c r="BB6" i="4"/>
  <c r="BB71" i="4"/>
  <c r="BB3" i="4"/>
  <c r="BB7" i="4"/>
  <c r="BB40" i="4"/>
  <c r="BB8" i="4"/>
  <c r="BB42" i="4"/>
  <c r="BB29" i="4"/>
  <c r="BB24" i="4"/>
  <c r="BB17" i="4"/>
  <c r="BB13" i="4"/>
  <c r="BB5" i="4"/>
  <c r="K3" i="4"/>
  <c r="W3" i="4"/>
  <c r="AH3" i="4"/>
  <c r="I4" i="4"/>
  <c r="AA4" i="4"/>
  <c r="AS4" i="4"/>
  <c r="K5" i="4"/>
  <c r="AD5" i="4"/>
  <c r="N6" i="4"/>
  <c r="AG6" i="4"/>
  <c r="AY6" i="4"/>
  <c r="Y7" i="4"/>
  <c r="BF8" i="4"/>
  <c r="AP10" i="4"/>
  <c r="V24" i="4"/>
  <c r="AT27" i="4"/>
  <c r="AX30" i="4"/>
  <c r="P5" i="4"/>
  <c r="BA5" i="4"/>
  <c r="AZ8" i="4"/>
  <c r="M10" i="4"/>
  <c r="AC10" i="4"/>
  <c r="AS10" i="4"/>
  <c r="BA21" i="4"/>
  <c r="P25" i="4"/>
  <c r="BH25" i="4"/>
  <c r="BA27" i="4"/>
  <c r="AF38" i="4"/>
  <c r="AS5" i="4"/>
  <c r="AR8" i="4"/>
  <c r="AN21" i="4"/>
  <c r="L24" i="4"/>
  <c r="AS25" i="4"/>
  <c r="U37" i="4"/>
  <c r="BA40" i="4"/>
  <c r="BH21" i="4"/>
  <c r="X25" i="4"/>
  <c r="AR38" i="4"/>
  <c r="T10" i="4"/>
  <c r="AJ10" i="4"/>
  <c r="AZ10" i="4"/>
  <c r="X13" i="4"/>
  <c r="AN13" i="4"/>
  <c r="BD13" i="4"/>
  <c r="X17" i="4"/>
  <c r="AN17" i="4"/>
  <c r="BD17" i="4"/>
  <c r="X21" i="4"/>
  <c r="AF27" i="4"/>
  <c r="AS38" i="4"/>
  <c r="U10" i="4"/>
  <c r="AK10" i="4"/>
  <c r="AR21" i="4"/>
  <c r="AB25" i="4"/>
  <c r="AV25" i="4"/>
  <c r="AK27" i="4"/>
  <c r="L78" i="4"/>
  <c r="L76" i="4"/>
  <c r="L74" i="4"/>
  <c r="L72" i="4"/>
  <c r="L70" i="4"/>
  <c r="L68" i="4"/>
  <c r="L66" i="4"/>
  <c r="L69" i="4"/>
  <c r="L75" i="4"/>
  <c r="L59" i="4"/>
  <c r="L57" i="4"/>
  <c r="L55" i="4"/>
  <c r="L53" i="4"/>
  <c r="L64" i="4"/>
  <c r="L63" i="4"/>
  <c r="L73" i="4"/>
  <c r="L71" i="4"/>
  <c r="L67" i="4"/>
  <c r="L77" i="4"/>
  <c r="L65" i="4"/>
  <c r="L58" i="4"/>
  <c r="L54" i="4"/>
  <c r="L61" i="4"/>
  <c r="L56" i="4"/>
  <c r="L51" i="4"/>
  <c r="L60" i="4"/>
  <c r="L49" i="4"/>
  <c r="L46" i="4"/>
  <c r="L62" i="4"/>
  <c r="L47" i="4"/>
  <c r="L43" i="4"/>
  <c r="L41" i="4"/>
  <c r="L44" i="4"/>
  <c r="L38" i="4"/>
  <c r="L35" i="4"/>
  <c r="L45" i="4"/>
  <c r="L39" i="4"/>
  <c r="L50" i="4"/>
  <c r="L31" i="4"/>
  <c r="L29" i="4"/>
  <c r="L27" i="4"/>
  <c r="L36" i="4"/>
  <c r="L30" i="4"/>
  <c r="L21" i="4"/>
  <c r="L19" i="4"/>
  <c r="L17" i="4"/>
  <c r="L15" i="4"/>
  <c r="L13" i="4"/>
  <c r="L11" i="4"/>
  <c r="L9" i="4"/>
  <c r="L7" i="4"/>
  <c r="L5" i="4"/>
  <c r="L3" i="4"/>
  <c r="L52" i="4"/>
  <c r="L22" i="4"/>
  <c r="L37" i="4"/>
  <c r="L34" i="4"/>
  <c r="L26" i="4"/>
  <c r="L25" i="4"/>
  <c r="T78" i="4"/>
  <c r="T76" i="4"/>
  <c r="T74" i="4"/>
  <c r="T72" i="4"/>
  <c r="T70" i="4"/>
  <c r="T68" i="4"/>
  <c r="T66" i="4"/>
  <c r="T77" i="4"/>
  <c r="T75" i="4"/>
  <c r="T59" i="4"/>
  <c r="T57" i="4"/>
  <c r="T55" i="4"/>
  <c r="T53" i="4"/>
  <c r="T51" i="4"/>
  <c r="T62" i="4"/>
  <c r="T73" i="4"/>
  <c r="T71" i="4"/>
  <c r="T69" i="4"/>
  <c r="T64" i="4"/>
  <c r="T63" i="4"/>
  <c r="T54" i="4"/>
  <c r="T49" i="4"/>
  <c r="T67" i="4"/>
  <c r="T60" i="4"/>
  <c r="T52" i="4"/>
  <c r="T46" i="4"/>
  <c r="T50" i="4"/>
  <c r="T43" i="4"/>
  <c r="T41" i="4"/>
  <c r="T65" i="4"/>
  <c r="T48" i="4"/>
  <c r="T45" i="4"/>
  <c r="T47" i="4"/>
  <c r="T42" i="4"/>
  <c r="T38" i="4"/>
  <c r="T35" i="4"/>
  <c r="T56" i="4"/>
  <c r="T34" i="4"/>
  <c r="T31" i="4"/>
  <c r="T29" i="4"/>
  <c r="T27" i="4"/>
  <c r="T39" i="4"/>
  <c r="T32" i="4"/>
  <c r="T28" i="4"/>
  <c r="T21" i="4"/>
  <c r="T19" i="4"/>
  <c r="T17" i="4"/>
  <c r="T15" i="4"/>
  <c r="T13" i="4"/>
  <c r="T11" i="4"/>
  <c r="T9" i="4"/>
  <c r="T7" i="4"/>
  <c r="T5" i="4"/>
  <c r="T3" i="4"/>
  <c r="T58" i="4"/>
  <c r="T33" i="4"/>
  <c r="T26" i="4"/>
  <c r="T25" i="4"/>
  <c r="T22" i="4"/>
  <c r="T61" i="4"/>
  <c r="T37" i="4"/>
  <c r="T24" i="4"/>
  <c r="AB78" i="4"/>
  <c r="AB76" i="4"/>
  <c r="AB74" i="4"/>
  <c r="AB72" i="4"/>
  <c r="AB70" i="4"/>
  <c r="AB68" i="4"/>
  <c r="AB66" i="4"/>
  <c r="AB73" i="4"/>
  <c r="AB67" i="4"/>
  <c r="AB59" i="4"/>
  <c r="AB57" i="4"/>
  <c r="AB55" i="4"/>
  <c r="AB53" i="4"/>
  <c r="AB51" i="4"/>
  <c r="AB77" i="4"/>
  <c r="AB75" i="4"/>
  <c r="AB65" i="4"/>
  <c r="AB71" i="4"/>
  <c r="AB69" i="4"/>
  <c r="AB61" i="4"/>
  <c r="AB49" i="4"/>
  <c r="AB54" i="4"/>
  <c r="AB60" i="4"/>
  <c r="AB63" i="4"/>
  <c r="AB58" i="4"/>
  <c r="AB46" i="4"/>
  <c r="AB43" i="4"/>
  <c r="AB41" i="4"/>
  <c r="AB64" i="4"/>
  <c r="AB34" i="4"/>
  <c r="AB52" i="4"/>
  <c r="AB50" i="4"/>
  <c r="AB44" i="4"/>
  <c r="AB38" i="4"/>
  <c r="AB35" i="4"/>
  <c r="AB48" i="4"/>
  <c r="AB40" i="4"/>
  <c r="AB37" i="4"/>
  <c r="AB31" i="4"/>
  <c r="AB29" i="4"/>
  <c r="AB27" i="4"/>
  <c r="AB45" i="4"/>
  <c r="AB30" i="4"/>
  <c r="AB19" i="4"/>
  <c r="AB17" i="4"/>
  <c r="AB15" i="4"/>
  <c r="AB13" i="4"/>
  <c r="AB11" i="4"/>
  <c r="AB9" i="4"/>
  <c r="AB7" i="4"/>
  <c r="AB5" i="4"/>
  <c r="AB3" i="4"/>
  <c r="AB24" i="4"/>
  <c r="AB21" i="4"/>
  <c r="AB47" i="4"/>
  <c r="AB36" i="4"/>
  <c r="AB62" i="4"/>
  <c r="AJ78" i="4"/>
  <c r="AJ76" i="4"/>
  <c r="AJ74" i="4"/>
  <c r="AJ72" i="4"/>
  <c r="AJ70" i="4"/>
  <c r="AJ68" i="4"/>
  <c r="AJ66" i="4"/>
  <c r="AJ75" i="4"/>
  <c r="AJ67" i="4"/>
  <c r="AJ71" i="4"/>
  <c r="AJ77" i="4"/>
  <c r="AJ59" i="4"/>
  <c r="AJ57" i="4"/>
  <c r="AJ55" i="4"/>
  <c r="AJ53" i="4"/>
  <c r="AJ51" i="4"/>
  <c r="AJ69" i="4"/>
  <c r="AJ65" i="4"/>
  <c r="AJ64" i="4"/>
  <c r="AJ60" i="4"/>
  <c r="AJ58" i="4"/>
  <c r="AJ49" i="4"/>
  <c r="AJ62" i="4"/>
  <c r="AJ73" i="4"/>
  <c r="AJ56" i="4"/>
  <c r="AJ48" i="4"/>
  <c r="AJ45" i="4"/>
  <c r="AJ61" i="4"/>
  <c r="AJ50" i="4"/>
  <c r="AJ52" i="4"/>
  <c r="AJ41" i="4"/>
  <c r="AJ44" i="4"/>
  <c r="AJ54" i="4"/>
  <c r="AJ46" i="4"/>
  <c r="AJ40" i="4"/>
  <c r="AJ37" i="4"/>
  <c r="AJ34" i="4"/>
  <c r="AJ47" i="4"/>
  <c r="AJ63" i="4"/>
  <c r="AJ42" i="4"/>
  <c r="AJ31" i="4"/>
  <c r="AJ29" i="4"/>
  <c r="AJ27" i="4"/>
  <c r="AJ38" i="4"/>
  <c r="AJ28" i="4"/>
  <c r="AJ19" i="4"/>
  <c r="AJ17" i="4"/>
  <c r="AJ15" i="4"/>
  <c r="AJ13" i="4"/>
  <c r="AJ11" i="4"/>
  <c r="AJ9" i="4"/>
  <c r="AJ7" i="4"/>
  <c r="AJ5" i="4"/>
  <c r="AJ3" i="4"/>
  <c r="AJ32" i="4"/>
  <c r="AJ39" i="4"/>
  <c r="AJ21" i="4"/>
  <c r="AJ36" i="4"/>
  <c r="AJ23" i="4"/>
  <c r="AR78" i="4"/>
  <c r="AR76" i="4"/>
  <c r="AR74" i="4"/>
  <c r="AR72" i="4"/>
  <c r="AR70" i="4"/>
  <c r="AR68" i="4"/>
  <c r="AR66" i="4"/>
  <c r="AR69" i="4"/>
  <c r="AR67" i="4"/>
  <c r="AR77" i="4"/>
  <c r="AR61" i="4"/>
  <c r="AR59" i="4"/>
  <c r="AR57" i="4"/>
  <c r="AR55" i="4"/>
  <c r="AR53" i="4"/>
  <c r="AR51" i="4"/>
  <c r="AR64" i="4"/>
  <c r="AR63" i="4"/>
  <c r="AR75" i="4"/>
  <c r="AR56" i="4"/>
  <c r="AR49" i="4"/>
  <c r="AR62" i="4"/>
  <c r="AR52" i="4"/>
  <c r="AR73" i="4"/>
  <c r="AR65" i="4"/>
  <c r="AR54" i="4"/>
  <c r="AR48" i="4"/>
  <c r="AR45" i="4"/>
  <c r="AR41" i="4"/>
  <c r="AR47" i="4"/>
  <c r="AR42" i="4"/>
  <c r="AR60" i="4"/>
  <c r="AR58" i="4"/>
  <c r="AR43" i="4"/>
  <c r="AR37" i="4"/>
  <c r="AR34" i="4"/>
  <c r="AR36" i="4"/>
  <c r="AR33" i="4"/>
  <c r="AR31" i="4"/>
  <c r="AR29" i="4"/>
  <c r="AR27" i="4"/>
  <c r="AR44" i="4"/>
  <c r="AR40" i="4"/>
  <c r="AR30" i="4"/>
  <c r="AR23" i="4"/>
  <c r="AR19" i="4"/>
  <c r="AR17" i="4"/>
  <c r="AR15" i="4"/>
  <c r="AR13" i="4"/>
  <c r="AR11" i="4"/>
  <c r="AR9" i="4"/>
  <c r="AR7" i="4"/>
  <c r="AR5" i="4"/>
  <c r="AR3" i="4"/>
  <c r="AR35" i="4"/>
  <c r="AR46" i="4"/>
  <c r="AR39" i="4"/>
  <c r="AR26" i="4"/>
  <c r="AR25" i="4"/>
  <c r="AZ78" i="4"/>
  <c r="AZ76" i="4"/>
  <c r="AZ74" i="4"/>
  <c r="AZ72" i="4"/>
  <c r="AZ70" i="4"/>
  <c r="AZ68" i="4"/>
  <c r="AZ66" i="4"/>
  <c r="AZ73" i="4"/>
  <c r="AZ71" i="4"/>
  <c r="AZ69" i="4"/>
  <c r="AZ59" i="4"/>
  <c r="AZ57" i="4"/>
  <c r="AZ55" i="4"/>
  <c r="AZ53" i="4"/>
  <c r="AZ51" i="4"/>
  <c r="AZ62" i="4"/>
  <c r="AZ61" i="4"/>
  <c r="AZ77" i="4"/>
  <c r="AZ67" i="4"/>
  <c r="AZ75" i="4"/>
  <c r="AZ60" i="4"/>
  <c r="AZ52" i="4"/>
  <c r="AZ49" i="4"/>
  <c r="AZ65" i="4"/>
  <c r="AZ63" i="4"/>
  <c r="AZ58" i="4"/>
  <c r="AZ64" i="4"/>
  <c r="AZ44" i="4"/>
  <c r="AZ50" i="4"/>
  <c r="AZ48" i="4"/>
  <c r="AZ45" i="4"/>
  <c r="AZ41" i="4"/>
  <c r="AZ42" i="4"/>
  <c r="AZ56" i="4"/>
  <c r="AZ36" i="4"/>
  <c r="AZ33" i="4"/>
  <c r="AZ46" i="4"/>
  <c r="AZ37" i="4"/>
  <c r="AZ39" i="4"/>
  <c r="AZ31" i="4"/>
  <c r="AZ29" i="4"/>
  <c r="AZ27" i="4"/>
  <c r="AZ28" i="4"/>
  <c r="AZ19" i="4"/>
  <c r="AZ17" i="4"/>
  <c r="AZ15" i="4"/>
  <c r="AZ13" i="4"/>
  <c r="AZ11" i="4"/>
  <c r="AZ9" i="4"/>
  <c r="AZ7" i="4"/>
  <c r="AZ5" i="4"/>
  <c r="AZ3" i="4"/>
  <c r="AZ26" i="4"/>
  <c r="AZ25" i="4"/>
  <c r="AZ23" i="4"/>
  <c r="AZ38" i="4"/>
  <c r="AZ40" i="4"/>
  <c r="AZ24" i="4"/>
  <c r="BH78" i="4"/>
  <c r="BH76" i="4"/>
  <c r="BH74" i="4"/>
  <c r="BH72" i="4"/>
  <c r="BH70" i="4"/>
  <c r="BH68" i="4"/>
  <c r="BH66" i="4"/>
  <c r="BH77" i="4"/>
  <c r="BH75" i="4"/>
  <c r="BH73" i="4"/>
  <c r="BH59" i="4"/>
  <c r="BH57" i="4"/>
  <c r="BH55" i="4"/>
  <c r="BH53" i="4"/>
  <c r="BH51" i="4"/>
  <c r="BH67" i="4"/>
  <c r="BH65" i="4"/>
  <c r="BH52" i="4"/>
  <c r="BH49" i="4"/>
  <c r="BH71" i="4"/>
  <c r="BH69" i="4"/>
  <c r="BH64" i="4"/>
  <c r="BH58" i="4"/>
  <c r="BH63" i="4"/>
  <c r="BH61" i="4"/>
  <c r="BH60" i="4"/>
  <c r="BH47" i="4"/>
  <c r="BH56" i="4"/>
  <c r="BH44" i="4"/>
  <c r="BH54" i="4"/>
  <c r="BH41" i="4"/>
  <c r="BH62" i="4"/>
  <c r="BH46" i="4"/>
  <c r="BH43" i="4"/>
  <c r="BH42" i="4"/>
  <c r="BH48" i="4"/>
  <c r="BH39" i="4"/>
  <c r="BH40" i="4"/>
  <c r="BH36" i="4"/>
  <c r="BH33" i="4"/>
  <c r="BH50" i="4"/>
  <c r="BH32" i="4"/>
  <c r="BH31" i="4"/>
  <c r="BH29" i="4"/>
  <c r="BH27" i="4"/>
  <c r="BH30" i="4"/>
  <c r="BH19" i="4"/>
  <c r="BH17" i="4"/>
  <c r="BH15" i="4"/>
  <c r="BH13" i="4"/>
  <c r="BH11" i="4"/>
  <c r="BH9" i="4"/>
  <c r="BH7" i="4"/>
  <c r="BH5" i="4"/>
  <c r="BH3" i="4"/>
  <c r="BH45" i="4"/>
  <c r="BH34" i="4"/>
  <c r="BH24" i="4"/>
  <c r="BH23" i="4"/>
  <c r="BH38" i="4"/>
  <c r="BH22" i="4"/>
  <c r="AS3" i="4"/>
  <c r="T4" i="4"/>
  <c r="AC4" i="4"/>
  <c r="AF5" i="4"/>
  <c r="AR6" i="4"/>
  <c r="BA6" i="4"/>
  <c r="AC7" i="4"/>
  <c r="BA9" i="4"/>
  <c r="AF21" i="4"/>
  <c r="T23" i="4"/>
  <c r="AR24" i="4"/>
  <c r="AJ25" i="4"/>
  <c r="T36" i="4"/>
  <c r="AB42" i="4"/>
  <c r="AJ43" i="4"/>
  <c r="M78" i="4"/>
  <c r="M76" i="4"/>
  <c r="M74" i="4"/>
  <c r="M72" i="4"/>
  <c r="M70" i="4"/>
  <c r="M68" i="4"/>
  <c r="M69" i="4"/>
  <c r="M64" i="4"/>
  <c r="M62" i="4"/>
  <c r="M71" i="4"/>
  <c r="M63" i="4"/>
  <c r="M73" i="4"/>
  <c r="M67" i="4"/>
  <c r="M65" i="4"/>
  <c r="M75" i="4"/>
  <c r="M61" i="4"/>
  <c r="M59" i="4"/>
  <c r="M56" i="4"/>
  <c r="M51" i="4"/>
  <c r="M49" i="4"/>
  <c r="M47" i="4"/>
  <c r="M45" i="4"/>
  <c r="M57" i="4"/>
  <c r="M55" i="4"/>
  <c r="M52" i="4"/>
  <c r="M77" i="4"/>
  <c r="M58" i="4"/>
  <c r="M54" i="4"/>
  <c r="M43" i="4"/>
  <c r="M41" i="4"/>
  <c r="M44" i="4"/>
  <c r="M60" i="4"/>
  <c r="M50" i="4"/>
  <c r="M66" i="4"/>
  <c r="M39" i="4"/>
  <c r="M53" i="4"/>
  <c r="M36" i="4"/>
  <c r="M33" i="4"/>
  <c r="M32" i="4"/>
  <c r="M30" i="4"/>
  <c r="M28" i="4"/>
  <c r="M26" i="4"/>
  <c r="M38" i="4"/>
  <c r="M35" i="4"/>
  <c r="M46" i="4"/>
  <c r="M22" i="4"/>
  <c r="M37" i="4"/>
  <c r="M27" i="4"/>
  <c r="M48" i="4"/>
  <c r="M42" i="4"/>
  <c r="M31" i="4"/>
  <c r="M21" i="4"/>
  <c r="M19" i="4"/>
  <c r="M17" i="4"/>
  <c r="M15" i="4"/>
  <c r="M13" i="4"/>
  <c r="M11" i="4"/>
  <c r="U78" i="4"/>
  <c r="U76" i="4"/>
  <c r="U74" i="4"/>
  <c r="U72" i="4"/>
  <c r="U70" i="4"/>
  <c r="U68" i="4"/>
  <c r="U77" i="4"/>
  <c r="U75" i="4"/>
  <c r="U64" i="4"/>
  <c r="U62" i="4"/>
  <c r="U69" i="4"/>
  <c r="U63" i="4"/>
  <c r="U54" i="4"/>
  <c r="U49" i="4"/>
  <c r="U47" i="4"/>
  <c r="U45" i="4"/>
  <c r="U67" i="4"/>
  <c r="U60" i="4"/>
  <c r="U51" i="4"/>
  <c r="U58" i="4"/>
  <c r="U56" i="4"/>
  <c r="U46" i="4"/>
  <c r="U50" i="4"/>
  <c r="U43" i="4"/>
  <c r="U41" i="4"/>
  <c r="U53" i="4"/>
  <c r="U73" i="4"/>
  <c r="U66" i="4"/>
  <c r="U55" i="4"/>
  <c r="U42" i="4"/>
  <c r="U38" i="4"/>
  <c r="U35" i="4"/>
  <c r="U48" i="4"/>
  <c r="U39" i="4"/>
  <c r="U32" i="4"/>
  <c r="U30" i="4"/>
  <c r="U28" i="4"/>
  <c r="U26" i="4"/>
  <c r="U24" i="4"/>
  <c r="U71" i="4"/>
  <c r="U52" i="4"/>
  <c r="U33" i="4"/>
  <c r="U25" i="4"/>
  <c r="U22" i="4"/>
  <c r="U40" i="4"/>
  <c r="U65" i="4"/>
  <c r="U29" i="4"/>
  <c r="U21" i="4"/>
  <c r="U19" i="4"/>
  <c r="U17" i="4"/>
  <c r="U15" i="4"/>
  <c r="U13" i="4"/>
  <c r="U11" i="4"/>
  <c r="AC78" i="4"/>
  <c r="AC76" i="4"/>
  <c r="AC74" i="4"/>
  <c r="AC72" i="4"/>
  <c r="AC70" i="4"/>
  <c r="AC68" i="4"/>
  <c r="AC73" i="4"/>
  <c r="AC64" i="4"/>
  <c r="AC62" i="4"/>
  <c r="AC77" i="4"/>
  <c r="AC75" i="4"/>
  <c r="AC66" i="4"/>
  <c r="AC67" i="4"/>
  <c r="AC71" i="4"/>
  <c r="AC69" i="4"/>
  <c r="AC61" i="4"/>
  <c r="AC49" i="4"/>
  <c r="AC47" i="4"/>
  <c r="AC45" i="4"/>
  <c r="AC43" i="4"/>
  <c r="AC54" i="4"/>
  <c r="AC51" i="4"/>
  <c r="AC57" i="4"/>
  <c r="AC53" i="4"/>
  <c r="AC60" i="4"/>
  <c r="AC55" i="4"/>
  <c r="AC63" i="4"/>
  <c r="AC58" i="4"/>
  <c r="AC46" i="4"/>
  <c r="AC41" i="4"/>
  <c r="AC59" i="4"/>
  <c r="AC48" i="4"/>
  <c r="AC52" i="4"/>
  <c r="AC50" i="4"/>
  <c r="AC44" i="4"/>
  <c r="AC38" i="4"/>
  <c r="AC35" i="4"/>
  <c r="AC32" i="4"/>
  <c r="AC30" i="4"/>
  <c r="AC28" i="4"/>
  <c r="AC26" i="4"/>
  <c r="AC24" i="4"/>
  <c r="AC34" i="4"/>
  <c r="AC21" i="4"/>
  <c r="AC65" i="4"/>
  <c r="AC36" i="4"/>
  <c r="AC56" i="4"/>
  <c r="AC25" i="4"/>
  <c r="AC22" i="4"/>
  <c r="AC40" i="4"/>
  <c r="AC31" i="4"/>
  <c r="AC27" i="4"/>
  <c r="AC19" i="4"/>
  <c r="AC17" i="4"/>
  <c r="AC15" i="4"/>
  <c r="AC13" i="4"/>
  <c r="AC11" i="4"/>
  <c r="AK78" i="4"/>
  <c r="AK76" i="4"/>
  <c r="AK74" i="4"/>
  <c r="AK72" i="4"/>
  <c r="AK70" i="4"/>
  <c r="AK68" i="4"/>
  <c r="AK71" i="4"/>
  <c r="AK64" i="4"/>
  <c r="AK62" i="4"/>
  <c r="AK73" i="4"/>
  <c r="AK75" i="4"/>
  <c r="AK69" i="4"/>
  <c r="AK65" i="4"/>
  <c r="AK67" i="4"/>
  <c r="AK77" i="4"/>
  <c r="AK58" i="4"/>
  <c r="AK53" i="4"/>
  <c r="AK49" i="4"/>
  <c r="AK47" i="4"/>
  <c r="AK45" i="4"/>
  <c r="AK43" i="4"/>
  <c r="AK59" i="4"/>
  <c r="AK63" i="4"/>
  <c r="AK57" i="4"/>
  <c r="AK54" i="4"/>
  <c r="AK60" i="4"/>
  <c r="AK61" i="4"/>
  <c r="AK50" i="4"/>
  <c r="AK66" i="4"/>
  <c r="AK52" i="4"/>
  <c r="AK41" i="4"/>
  <c r="AK56" i="4"/>
  <c r="AK46" i="4"/>
  <c r="AK55" i="4"/>
  <c r="AK34" i="4"/>
  <c r="AK38" i="4"/>
  <c r="AK35" i="4"/>
  <c r="AK30" i="4"/>
  <c r="AK28" i="4"/>
  <c r="AK26" i="4"/>
  <c r="AK24" i="4"/>
  <c r="AK40" i="4"/>
  <c r="AK37" i="4"/>
  <c r="AK32" i="4"/>
  <c r="AK39" i="4"/>
  <c r="AK21" i="4"/>
  <c r="AK33" i="4"/>
  <c r="AK29" i="4"/>
  <c r="AK19" i="4"/>
  <c r="AK17" i="4"/>
  <c r="AK15" i="4"/>
  <c r="AK13" i="4"/>
  <c r="AK11" i="4"/>
  <c r="AS78" i="4"/>
  <c r="AS76" i="4"/>
  <c r="AS74" i="4"/>
  <c r="AS72" i="4"/>
  <c r="AS70" i="4"/>
  <c r="AS68" i="4"/>
  <c r="AS69" i="4"/>
  <c r="AS67" i="4"/>
  <c r="AS77" i="4"/>
  <c r="AS64" i="4"/>
  <c r="AS62" i="4"/>
  <c r="AS75" i="4"/>
  <c r="AS71" i="4"/>
  <c r="AS63" i="4"/>
  <c r="AS73" i="4"/>
  <c r="AS65" i="4"/>
  <c r="AS66" i="4"/>
  <c r="AS61" i="4"/>
  <c r="AS56" i="4"/>
  <c r="AS55" i="4"/>
  <c r="AS49" i="4"/>
  <c r="AS47" i="4"/>
  <c r="AS45" i="4"/>
  <c r="AS43" i="4"/>
  <c r="AS53" i="4"/>
  <c r="AS48" i="4"/>
  <c r="AS41" i="4"/>
  <c r="AS52" i="4"/>
  <c r="AS44" i="4"/>
  <c r="AS60" i="4"/>
  <c r="AS58" i="4"/>
  <c r="AS37" i="4"/>
  <c r="AS59" i="4"/>
  <c r="AS51" i="4"/>
  <c r="AS34" i="4"/>
  <c r="AS57" i="4"/>
  <c r="AS42" i="4"/>
  <c r="AS40" i="4"/>
  <c r="AS30" i="4"/>
  <c r="AS28" i="4"/>
  <c r="AS26" i="4"/>
  <c r="AS24" i="4"/>
  <c r="AS54" i="4"/>
  <c r="AS35" i="4"/>
  <c r="AS46" i="4"/>
  <c r="AS50" i="4"/>
  <c r="AS21" i="4"/>
  <c r="AS33" i="4"/>
  <c r="AS31" i="4"/>
  <c r="AS27" i="4"/>
  <c r="AS23" i="4"/>
  <c r="AS19" i="4"/>
  <c r="AS17" i="4"/>
  <c r="AS15" i="4"/>
  <c r="AS13" i="4"/>
  <c r="AS11" i="4"/>
  <c r="BA78" i="4"/>
  <c r="BA76" i="4"/>
  <c r="BA74" i="4"/>
  <c r="BA72" i="4"/>
  <c r="BA70" i="4"/>
  <c r="BA68" i="4"/>
  <c r="BA67" i="4"/>
  <c r="BA64" i="4"/>
  <c r="BA62" i="4"/>
  <c r="BA69" i="4"/>
  <c r="BA61" i="4"/>
  <c r="BA77" i="4"/>
  <c r="BA75" i="4"/>
  <c r="BA66" i="4"/>
  <c r="BA63" i="4"/>
  <c r="BA73" i="4"/>
  <c r="BA71" i="4"/>
  <c r="BA57" i="4"/>
  <c r="BA49" i="4"/>
  <c r="BA47" i="4"/>
  <c r="BA45" i="4"/>
  <c r="BA43" i="4"/>
  <c r="BA65" i="4"/>
  <c r="BA56" i="4"/>
  <c r="BA55" i="4"/>
  <c r="BA53" i="4"/>
  <c r="BA60" i="4"/>
  <c r="BA59" i="4"/>
  <c r="BA52" i="4"/>
  <c r="BA50" i="4"/>
  <c r="BA51" i="4"/>
  <c r="BA48" i="4"/>
  <c r="BA41" i="4"/>
  <c r="BA58" i="4"/>
  <c r="BA46" i="4"/>
  <c r="BA37" i="4"/>
  <c r="BA34" i="4"/>
  <c r="BA30" i="4"/>
  <c r="BA28" i="4"/>
  <c r="BA26" i="4"/>
  <c r="BA24" i="4"/>
  <c r="BA44" i="4"/>
  <c r="BA36" i="4"/>
  <c r="BA33" i="4"/>
  <c r="BA25" i="4"/>
  <c r="BA23" i="4"/>
  <c r="BA38" i="4"/>
  <c r="BA54" i="4"/>
  <c r="BA32" i="4"/>
  <c r="BA42" i="4"/>
  <c r="BA29" i="4"/>
  <c r="BA19" i="4"/>
  <c r="BA17" i="4"/>
  <c r="BA15" i="4"/>
  <c r="BA13" i="4"/>
  <c r="BA11" i="4"/>
  <c r="AK3" i="4"/>
  <c r="L4" i="4"/>
  <c r="U4" i="4"/>
  <c r="AJ6" i="4"/>
  <c r="AS6" i="4"/>
  <c r="U7" i="4"/>
  <c r="BH8" i="4"/>
  <c r="AS9" i="4"/>
  <c r="L10" i="4"/>
  <c r="AB10" i="4"/>
  <c r="AR10" i="4"/>
  <c r="BH10" i="4"/>
  <c r="T12" i="4"/>
  <c r="AJ12" i="4"/>
  <c r="AZ12" i="4"/>
  <c r="P13" i="4"/>
  <c r="AF13" i="4"/>
  <c r="L14" i="4"/>
  <c r="AB14" i="4"/>
  <c r="AR14" i="4"/>
  <c r="BH14" i="4"/>
  <c r="T16" i="4"/>
  <c r="AJ16" i="4"/>
  <c r="AZ16" i="4"/>
  <c r="P17" i="4"/>
  <c r="AF17" i="4"/>
  <c r="L18" i="4"/>
  <c r="AB18" i="4"/>
  <c r="AR18" i="4"/>
  <c r="BH18" i="4"/>
  <c r="T20" i="4"/>
  <c r="AJ20" i="4"/>
  <c r="AZ20" i="4"/>
  <c r="AZ21" i="4"/>
  <c r="AJ22" i="4"/>
  <c r="U23" i="4"/>
  <c r="AK25" i="4"/>
  <c r="U27" i="4"/>
  <c r="AB28" i="4"/>
  <c r="BH28" i="4"/>
  <c r="T30" i="4"/>
  <c r="AZ30" i="4"/>
  <c r="L32" i="4"/>
  <c r="AZ34" i="4"/>
  <c r="AJ35" i="4"/>
  <c r="U36" i="4"/>
  <c r="AC42" i="4"/>
  <c r="AZ47" i="4"/>
  <c r="AK51" i="4"/>
  <c r="AV21" i="4"/>
  <c r="X22" i="4"/>
  <c r="AF24" i="4"/>
  <c r="AF25" i="4"/>
  <c r="X26" i="4"/>
  <c r="BD26" i="4"/>
  <c r="AV34" i="4"/>
  <c r="AN45" i="4"/>
  <c r="X46" i="4"/>
  <c r="P49" i="4"/>
  <c r="P59" i="4"/>
  <c r="AF23" i="4"/>
  <c r="BD33" i="4"/>
  <c r="AN34" i="4"/>
  <c r="AN41" i="4"/>
  <c r="AF53" i="4"/>
  <c r="AN22" i="4"/>
  <c r="X23" i="4"/>
  <c r="AN24" i="4"/>
  <c r="AF26" i="4"/>
  <c r="X27" i="4"/>
  <c r="P38" i="4"/>
  <c r="P77" i="4"/>
  <c r="P75" i="4"/>
  <c r="P73" i="4"/>
  <c r="P71" i="4"/>
  <c r="P69" i="4"/>
  <c r="P67" i="4"/>
  <c r="P78" i="4"/>
  <c r="P72" i="4"/>
  <c r="P74" i="4"/>
  <c r="P61" i="4"/>
  <c r="P60" i="4"/>
  <c r="P58" i="4"/>
  <c r="P56" i="4"/>
  <c r="P54" i="4"/>
  <c r="P52" i="4"/>
  <c r="P70" i="4"/>
  <c r="P66" i="4"/>
  <c r="P65" i="4"/>
  <c r="P50" i="4"/>
  <c r="P53" i="4"/>
  <c r="P57" i="4"/>
  <c r="P55" i="4"/>
  <c r="P64" i="4"/>
  <c r="P62" i="4"/>
  <c r="P51" i="4"/>
  <c r="P48" i="4"/>
  <c r="P45" i="4"/>
  <c r="P42" i="4"/>
  <c r="P76" i="4"/>
  <c r="P43" i="4"/>
  <c r="P68" i="4"/>
  <c r="P63" i="4"/>
  <c r="P33" i="4"/>
  <c r="P46" i="4"/>
  <c r="P40" i="4"/>
  <c r="P37" i="4"/>
  <c r="P34" i="4"/>
  <c r="P44" i="4"/>
  <c r="P39" i="4"/>
  <c r="P36" i="4"/>
  <c r="P32" i="4"/>
  <c r="P30" i="4"/>
  <c r="P28" i="4"/>
  <c r="X77" i="4"/>
  <c r="X75" i="4"/>
  <c r="X73" i="4"/>
  <c r="X71" i="4"/>
  <c r="X69" i="4"/>
  <c r="X67" i="4"/>
  <c r="X78" i="4"/>
  <c r="X66" i="4"/>
  <c r="X70" i="4"/>
  <c r="X76" i="4"/>
  <c r="X60" i="4"/>
  <c r="X58" i="4"/>
  <c r="X56" i="4"/>
  <c r="X54" i="4"/>
  <c r="X52" i="4"/>
  <c r="X65" i="4"/>
  <c r="X64" i="4"/>
  <c r="X61" i="4"/>
  <c r="X68" i="4"/>
  <c r="X63" i="4"/>
  <c r="X59" i="4"/>
  <c r="X55" i="4"/>
  <c r="X62" i="4"/>
  <c r="X57" i="4"/>
  <c r="X50" i="4"/>
  <c r="X74" i="4"/>
  <c r="X49" i="4"/>
  <c r="X47" i="4"/>
  <c r="X44" i="4"/>
  <c r="X72" i="4"/>
  <c r="X48" i="4"/>
  <c r="X42" i="4"/>
  <c r="X51" i="4"/>
  <c r="X43" i="4"/>
  <c r="X39" i="4"/>
  <c r="X36" i="4"/>
  <c r="X33" i="4"/>
  <c r="X40" i="4"/>
  <c r="X53" i="4"/>
  <c r="X41" i="4"/>
  <c r="X32" i="4"/>
  <c r="X30" i="4"/>
  <c r="X28" i="4"/>
  <c r="AF77" i="4"/>
  <c r="AF75" i="4"/>
  <c r="AF73" i="4"/>
  <c r="AF71" i="4"/>
  <c r="AF69" i="4"/>
  <c r="AF67" i="4"/>
  <c r="AF78" i="4"/>
  <c r="AF68" i="4"/>
  <c r="AF66" i="4"/>
  <c r="AF76" i="4"/>
  <c r="AF74" i="4"/>
  <c r="AF60" i="4"/>
  <c r="AF58" i="4"/>
  <c r="AF56" i="4"/>
  <c r="AF54" i="4"/>
  <c r="AF52" i="4"/>
  <c r="AF72" i="4"/>
  <c r="AF70" i="4"/>
  <c r="AF63" i="4"/>
  <c r="AF62" i="4"/>
  <c r="AF61" i="4"/>
  <c r="AF65" i="4"/>
  <c r="AF55" i="4"/>
  <c r="AF50" i="4"/>
  <c r="AF51" i="4"/>
  <c r="AF57" i="4"/>
  <c r="AF47" i="4"/>
  <c r="AF44" i="4"/>
  <c r="AF42" i="4"/>
  <c r="AF46" i="4"/>
  <c r="AF49" i="4"/>
  <c r="AF64" i="4"/>
  <c r="AF45" i="4"/>
  <c r="AF39" i="4"/>
  <c r="AF36" i="4"/>
  <c r="AF41" i="4"/>
  <c r="AF33" i="4"/>
  <c r="AF43" i="4"/>
  <c r="AF35" i="4"/>
  <c r="AF32" i="4"/>
  <c r="AF30" i="4"/>
  <c r="AF28" i="4"/>
  <c r="AN77" i="4"/>
  <c r="AN75" i="4"/>
  <c r="AN73" i="4"/>
  <c r="AN71" i="4"/>
  <c r="AN69" i="4"/>
  <c r="AN67" i="4"/>
  <c r="AN78" i="4"/>
  <c r="AN74" i="4"/>
  <c r="AN68" i="4"/>
  <c r="AN58" i="4"/>
  <c r="AN56" i="4"/>
  <c r="AN54" i="4"/>
  <c r="AN52" i="4"/>
  <c r="AN66" i="4"/>
  <c r="AN60" i="4"/>
  <c r="AN62" i="4"/>
  <c r="AN51" i="4"/>
  <c r="AN61" i="4"/>
  <c r="AN50" i="4"/>
  <c r="AN64" i="4"/>
  <c r="AN63" i="4"/>
  <c r="AN57" i="4"/>
  <c r="AN43" i="4"/>
  <c r="AN53" i="4"/>
  <c r="AN65" i="4"/>
  <c r="AN47" i="4"/>
  <c r="AN44" i="4"/>
  <c r="AN42" i="4"/>
  <c r="AN40" i="4"/>
  <c r="AN59" i="4"/>
  <c r="AN49" i="4"/>
  <c r="AN76" i="4"/>
  <c r="AN70" i="4"/>
  <c r="AN35" i="4"/>
  <c r="AN32" i="4"/>
  <c r="AN48" i="4"/>
  <c r="AN39" i="4"/>
  <c r="AN36" i="4"/>
  <c r="AN46" i="4"/>
  <c r="AN38" i="4"/>
  <c r="AN30" i="4"/>
  <c r="AN28" i="4"/>
  <c r="AV77" i="4"/>
  <c r="AV75" i="4"/>
  <c r="AV73" i="4"/>
  <c r="AV71" i="4"/>
  <c r="AV69" i="4"/>
  <c r="AV67" i="4"/>
  <c r="AV78" i="4"/>
  <c r="AV76" i="4"/>
  <c r="AV72" i="4"/>
  <c r="AV58" i="4"/>
  <c r="AV56" i="4"/>
  <c r="AV54" i="4"/>
  <c r="AV52" i="4"/>
  <c r="AV60" i="4"/>
  <c r="AV65" i="4"/>
  <c r="AV64" i="4"/>
  <c r="AV70" i="4"/>
  <c r="AV74" i="4"/>
  <c r="AV68" i="4"/>
  <c r="AV66" i="4"/>
  <c r="AV59" i="4"/>
  <c r="AV51" i="4"/>
  <c r="AV50" i="4"/>
  <c r="AV57" i="4"/>
  <c r="AV46" i="4"/>
  <c r="AV62" i="4"/>
  <c r="AV55" i="4"/>
  <c r="AV49" i="4"/>
  <c r="AV43" i="4"/>
  <c r="AV42" i="4"/>
  <c r="AV40" i="4"/>
  <c r="AV53" i="4"/>
  <c r="AV45" i="4"/>
  <c r="AV44" i="4"/>
  <c r="AV41" i="4"/>
  <c r="AV38" i="4"/>
  <c r="AV35" i="4"/>
  <c r="AV32" i="4"/>
  <c r="AV61" i="4"/>
  <c r="AV30" i="4"/>
  <c r="AV28" i="4"/>
  <c r="BD77" i="4"/>
  <c r="BD75" i="4"/>
  <c r="BD73" i="4"/>
  <c r="BD71" i="4"/>
  <c r="BD69" i="4"/>
  <c r="BD67" i="4"/>
  <c r="BD78" i="4"/>
  <c r="BD70" i="4"/>
  <c r="BD76" i="4"/>
  <c r="BD68" i="4"/>
  <c r="BD58" i="4"/>
  <c r="BD56" i="4"/>
  <c r="BD54" i="4"/>
  <c r="BD52" i="4"/>
  <c r="BD65" i="4"/>
  <c r="BD64" i="4"/>
  <c r="BD74" i="4"/>
  <c r="BD66" i="4"/>
  <c r="BD63" i="4"/>
  <c r="BD61" i="4"/>
  <c r="BD50" i="4"/>
  <c r="BD62" i="4"/>
  <c r="BD51" i="4"/>
  <c r="BD55" i="4"/>
  <c r="BD53" i="4"/>
  <c r="BD59" i="4"/>
  <c r="BD60" i="4"/>
  <c r="BD57" i="4"/>
  <c r="BD46" i="4"/>
  <c r="BD43" i="4"/>
  <c r="BD42" i="4"/>
  <c r="BD40" i="4"/>
  <c r="BD72" i="4"/>
  <c r="BD48" i="4"/>
  <c r="BD49" i="4"/>
  <c r="BD47" i="4"/>
  <c r="BD38" i="4"/>
  <c r="BD35" i="4"/>
  <c r="BD32" i="4"/>
  <c r="BD45" i="4"/>
  <c r="BD37" i="4"/>
  <c r="BD34" i="4"/>
  <c r="BD30" i="4"/>
  <c r="BD28" i="4"/>
  <c r="P4" i="4"/>
  <c r="X4" i="4"/>
  <c r="AF4" i="4"/>
  <c r="AN4" i="4"/>
  <c r="AV4" i="4"/>
  <c r="BD4" i="4"/>
  <c r="P6" i="4"/>
  <c r="X6" i="4"/>
  <c r="AF6" i="4"/>
  <c r="AN6" i="4"/>
  <c r="AV6" i="4"/>
  <c r="BD6" i="4"/>
  <c r="P8" i="4"/>
  <c r="X8" i="4"/>
  <c r="AF8" i="4"/>
  <c r="AN8" i="4"/>
  <c r="AV8" i="4"/>
  <c r="BD8" i="4"/>
  <c r="P10" i="4"/>
  <c r="X10" i="4"/>
  <c r="AF10" i="4"/>
  <c r="AN10" i="4"/>
  <c r="AV10" i="4"/>
  <c r="BD10" i="4"/>
  <c r="P12" i="4"/>
  <c r="X12" i="4"/>
  <c r="AF12" i="4"/>
  <c r="AN12" i="4"/>
  <c r="AV12" i="4"/>
  <c r="BD12" i="4"/>
  <c r="P14" i="4"/>
  <c r="X14" i="4"/>
  <c r="AF14" i="4"/>
  <c r="AN14" i="4"/>
  <c r="AV14" i="4"/>
  <c r="BD14" i="4"/>
  <c r="P16" i="4"/>
  <c r="X16" i="4"/>
  <c r="AF16" i="4"/>
  <c r="AN16" i="4"/>
  <c r="AV16" i="4"/>
  <c r="BD16" i="4"/>
  <c r="P18" i="4"/>
  <c r="X18" i="4"/>
  <c r="AF18" i="4"/>
  <c r="AN18" i="4"/>
  <c r="AV18" i="4"/>
  <c r="BD18" i="4"/>
  <c r="P20" i="4"/>
  <c r="X20" i="4"/>
  <c r="AF20" i="4"/>
  <c r="AN20" i="4"/>
  <c r="AV20" i="4"/>
  <c r="BD20" i="4"/>
  <c r="BD21" i="4"/>
  <c r="AF22" i="4"/>
  <c r="P23" i="4"/>
  <c r="AN27" i="4"/>
  <c r="BD27" i="4"/>
  <c r="P29" i="4"/>
  <c r="AF29" i="4"/>
  <c r="AV29" i="4"/>
  <c r="X31" i="4"/>
  <c r="AN31" i="4"/>
  <c r="BD31" i="4"/>
  <c r="AN33" i="4"/>
  <c r="X34" i="4"/>
  <c r="AV36" i="4"/>
</calcChain>
</file>

<file path=xl/sharedStrings.xml><?xml version="1.0" encoding="utf-8"?>
<sst xmlns="http://schemas.openxmlformats.org/spreadsheetml/2006/main" count="560" uniqueCount="323">
  <si>
    <t>Potty Training Guide – Local Authority Project Plan Template</t>
  </si>
  <si>
    <t>How to use this workbook</t>
  </si>
  <si>
    <t>Progress summary</t>
  </si>
  <si>
    <t>Value</t>
  </si>
  <si>
    <t>How calculated</t>
  </si>
  <si>
    <t>1</t>
  </si>
  <si>
    <t>Complete the Setup sheet first.</t>
  </si>
  <si>
    <t>Total tasks</t>
  </si>
  <si>
    <t>Pre-populated implementation steps</t>
  </si>
  <si>
    <t>2</t>
  </si>
  <si>
    <t>Use Project Plan as the main working sheet. The steps are pre-populated from the implementation guide.</t>
  </si>
  <si>
    <t>Complete</t>
  </si>
  <si>
    <t>Status = Complete</t>
  </si>
  <si>
    <t>3</t>
  </si>
  <si>
    <t>Assign owners, status, priority and start/end dates. Add or remove tasks to reflect local need.</t>
  </si>
  <si>
    <t>In progress</t>
  </si>
  <si>
    <t>Status = In progress</t>
  </si>
  <si>
    <t>4</t>
  </si>
  <si>
    <t>Enter % complete from 0–100 for each task.</t>
  </si>
  <si>
    <t>At risk / blocked</t>
  </si>
  <si>
    <t>Needs attention</t>
  </si>
  <si>
    <t>5</t>
  </si>
  <si>
    <t>The Gantt sheet automatically maps tasks across a 52-week view using the dates in Project Plan.</t>
  </si>
  <si>
    <t>Average % complete</t>
  </si>
  <si>
    <t>Mean of task completion values</t>
  </si>
  <si>
    <t>6</t>
  </si>
  <si>
    <t>Use milestone flags for major decision points, briefing dates, launch, data collection and reviews.</t>
  </si>
  <si>
    <t>Programme Setup</t>
  </si>
  <si>
    <t>Purpose</t>
  </si>
  <si>
    <t>Example</t>
  </si>
  <si>
    <t>Local authority / area</t>
  </si>
  <si>
    <t>Area implementing the programme</t>
  </si>
  <si>
    <t>Example Council</t>
  </si>
  <si>
    <t>Programme start date</t>
  </si>
  <si>
    <t>Planning anchor for the Gantt view</t>
  </si>
  <si>
    <t>01/10/2026</t>
  </si>
  <si>
    <t>Target public launch date</t>
  </si>
  <si>
    <t>Key public campaign / rollout milestone</t>
  </si>
  <si>
    <t>16/04/2027</t>
  </si>
  <si>
    <t>Target endline data date</t>
  </si>
  <si>
    <t>Target point for outcome data collection</t>
  </si>
  <si>
    <t>30/09/2027</t>
  </si>
  <si>
    <t>Programme manager</t>
  </si>
  <si>
    <t>Day-to-day lead</t>
  </si>
  <si>
    <t>Name / role</t>
  </si>
  <si>
    <t>Programme sponsor</t>
  </si>
  <si>
    <t>Senior accountable owner</t>
  </si>
  <si>
    <t>Reporting frequency</t>
  </si>
  <si>
    <t>Monthly</t>
  </si>
  <si>
    <t>Formal programme review cadence</t>
  </si>
  <si>
    <t>Primary outcome</t>
  </si>
  <si>
    <t>Headline evaluation measure</t>
  </si>
  <si>
    <t>ID</t>
  </si>
  <si>
    <t>Workstream</t>
  </si>
  <si>
    <t>Task / step</t>
  </si>
  <si>
    <t>What this involves</t>
  </si>
  <si>
    <t>Key output / deliverable</t>
  </si>
  <si>
    <t>Owner</t>
  </si>
  <si>
    <t>Status</t>
  </si>
  <si>
    <t>Priority</t>
  </si>
  <si>
    <t>Start date</t>
  </si>
  <si>
    <t>End date</t>
  </si>
  <si>
    <t>Duration (days)</t>
  </si>
  <si>
    <t>% complete</t>
  </si>
  <si>
    <t>1. Set-up &amp; governance</t>
  </si>
  <si>
    <t>Confirm programme case for change</t>
  </si>
  <si>
    <t>Agree why the programme is needed locally, the intended population and the change sought.</t>
  </si>
  <si>
    <t>Programme rationale / brief</t>
  </si>
  <si>
    <t>Not started</t>
  </si>
  <si>
    <t>High</t>
  </si>
  <si>
    <t>Yes</t>
  </si>
  <si>
    <t>Confirm senior sponsorship and governance</t>
  </si>
  <si>
    <t>Identify sponsor, reporting hierarchy, decision-making route and budget holder.</t>
  </si>
  <si>
    <t>Governance structure</t>
  </si>
  <si>
    <t>Agree reporting and evaluation expectations</t>
  </si>
  <si>
    <t>Confirm essential outcome measures, reporting audience, cadence and sign-off.</t>
  </si>
  <si>
    <t>Reporting &amp; evaluation framework</t>
  </si>
  <si>
    <t>No</t>
  </si>
  <si>
    <t>Complete initial risk assessment</t>
  </si>
  <si>
    <t>Identify key risks, mitigations and review arrangements.</t>
  </si>
  <si>
    <t>Signed-off risk assessment</t>
  </si>
  <si>
    <t>Complete equality and accessibility review</t>
  </si>
  <si>
    <t>Review inclusion, language, SEND, accessibility and engagement requirements.</t>
  </si>
  <si>
    <t>Equality / accessibility actions</t>
  </si>
  <si>
    <t>Agree programme non-negotiables</t>
  </si>
  <si>
    <t>Confirm partnership working, universal messaging, place-based adaptation, face-to-face engagement and evaluation.</t>
  </si>
  <si>
    <t>Agreed programme principles</t>
  </si>
  <si>
    <t>2. Core programme team</t>
  </si>
  <si>
    <t>Appoint core programme team</t>
  </si>
  <si>
    <t>Assign programme management, data/evaluation, training, communications and operational roles.</t>
  </si>
  <si>
    <t>Named core team</t>
  </si>
  <si>
    <t>Map partner representation</t>
  </si>
  <si>
    <t>Identify leaders and contacts across health, education, family services and community partners.</t>
  </si>
  <si>
    <t>Stakeholder map</t>
  </si>
  <si>
    <t>Agree roles and responsibilities</t>
  </si>
  <si>
    <t>Clarify responsibilities, decision rights, escalation routes and sector champions.</t>
  </si>
  <si>
    <t>RACI / responsibility map</t>
  </si>
  <si>
    <t>Assess workforce and admin capacity</t>
  </si>
  <si>
    <t>Include administration, data follow-up, event support, training and distribution capacity.</t>
  </si>
  <si>
    <t>Workforce capacity plan</t>
  </si>
  <si>
    <t>Medium</t>
  </si>
  <si>
    <t>Set regular programme check-ins</t>
  </si>
  <si>
    <t>Schedule core-team check-ins and senior / partner update points.</t>
  </si>
  <si>
    <t>Meeting cadence</t>
  </si>
  <si>
    <t>3. Leadership &amp; sector buy-in</t>
  </si>
  <si>
    <t>Identify leadership briefing audiences</t>
  </si>
  <si>
    <t>Segment school/MAT, PVI, childminder, health, GP, pharmacy, family hub and community audiences.</t>
  </si>
  <si>
    <t>Briefing audience list</t>
  </si>
  <si>
    <t>Prepare leadership briefing content</t>
  </si>
  <si>
    <t>Cover the case for change, universal messages, local roles, training/support and expectations.</t>
  </si>
  <si>
    <t>Briefing deck / pack</t>
  </si>
  <si>
    <t>Schedule leadership briefings</t>
  </si>
  <si>
    <t>Offer suitable dates/times and formats to maximise participation.</t>
  </si>
  <si>
    <t>Briefing schedule</t>
  </si>
  <si>
    <t>Deliver leadership briefings</t>
  </si>
  <si>
    <t>Run sessions and capture commitments, questions and actions.</t>
  </si>
  <si>
    <t>Completed briefings</t>
  </si>
  <si>
    <t>Send briefing follow-up</t>
  </si>
  <si>
    <t>Provide written information, actions, links and routes for support.</t>
  </si>
  <si>
    <t>Follow-up communication</t>
  </si>
  <si>
    <t>4. Local context &amp; adaptation</t>
  </si>
  <si>
    <t>Compile local demographic and service data</t>
  </si>
  <si>
    <t>Map under-5 population, Reception cohort, funded childcare, SEND/medical needs and local provision.</t>
  </si>
  <si>
    <t>Local context dataset</t>
  </si>
  <si>
    <t>Identify neighbourhoods / groups with greatest need</t>
  </si>
  <si>
    <t>Use school, early years, health and deprivation data to understand variation.</t>
  </si>
  <si>
    <t>Needs map / priority areas</t>
  </si>
  <si>
    <t>Map existing family touchpoints and services</t>
  </si>
  <si>
    <t>Identify school readiness, health, family hub, nursery, library and community routes.</t>
  </si>
  <si>
    <t>Service / touchpoint map</t>
  </si>
  <si>
    <t>Gather family / practitioner insight</t>
  </si>
  <si>
    <t>Use existing insight or targeted engagement to understand barriers and preferred support.</t>
  </si>
  <si>
    <t>Insight summary</t>
  </si>
  <si>
    <t>Agree local adaptations</t>
  </si>
  <si>
    <t>Define local information, translations, accessible formats, targeted outreach and tailored support.</t>
  </si>
  <si>
    <t>Local adaptation plan</t>
  </si>
  <si>
    <t>5. Universal messaging &amp; distribution</t>
  </si>
  <si>
    <t>Confirm universal potty training messages</t>
  </si>
  <si>
    <t>Agree the core messages and terminology to be used consistently across services.</t>
  </si>
  <si>
    <t>Approved universal messages</t>
  </si>
  <si>
    <t>Identify local information to add</t>
  </si>
  <si>
    <t>Compile local support routes, contacts and tailored support information.</t>
  </si>
  <si>
    <t>Local information content</t>
  </si>
  <si>
    <t>Plan primary offer-day distribution</t>
  </si>
  <si>
    <t>Decide how guides will reach families receiving school offers.</t>
  </si>
  <si>
    <t>Offer-day distribution plan</t>
  </si>
  <si>
    <t>Estimate print quantities</t>
  </si>
  <si>
    <t>Use child population and distribution routes to calculate copies with contingency.</t>
  </si>
  <si>
    <t>Print quantity plan</t>
  </si>
  <si>
    <t>Arrange print / direct mail / postage</t>
  </si>
  <si>
    <t>Obtain quotes, approve artwork and arrange printing, envelopes, postage and logistics.</t>
  </si>
  <si>
    <t>Print &amp; mailing order</t>
  </si>
  <si>
    <t>6. Baseline &amp; endline data</t>
  </si>
  <si>
    <t>Confirm baseline data definitions</t>
  </si>
  <si>
    <t>Agree definitions for Reception cohort, nappy/pull-up, frequent accidents and diagnosed conditions.</t>
  </si>
  <si>
    <t>Data definitions</t>
  </si>
  <si>
    <t>Design baseline collection process</t>
  </si>
  <si>
    <t>Use aggregated/anonymised data and existing reporting routes; confirm GDPR approach.</t>
  </si>
  <si>
    <t>Baseline data process</t>
  </si>
  <si>
    <t>Collect baseline data</t>
  </si>
  <si>
    <t>Gather data from schools / agreed sources and follow up gaps.</t>
  </si>
  <si>
    <t>Baseline dataset</t>
  </si>
  <si>
    <t>Review baseline and target support</t>
  </si>
  <si>
    <t>Use variation to identify areas or groups where additional support may be needed.</t>
  </si>
  <si>
    <t>Baseline review</t>
  </si>
  <si>
    <t>Schedule endline collection</t>
  </si>
  <si>
    <t>Set the timetable, responsible owner and communications for endline data.</t>
  </si>
  <si>
    <t>Endline collection schedule</t>
  </si>
  <si>
    <t>Collect endline data</t>
  </si>
  <si>
    <t>Repeat the agreed measure after implementation.</t>
  </si>
  <si>
    <t>Endline dataset</t>
  </si>
  <si>
    <t>7. Additional data &amp; evaluation</t>
  </si>
  <si>
    <t>Agree evaluation questions and success measures</t>
  </si>
  <si>
    <t>Confirm quantitative and qualitative evidence to assess progress and learning.</t>
  </si>
  <si>
    <t>Evaluation framework</t>
  </si>
  <si>
    <t>Set up campaign and digital tracking</t>
  </si>
  <si>
    <t>Create trackable links/QR codes and agree website, social and advertising metrics.</t>
  </si>
  <si>
    <t>Tracking framework</t>
  </si>
  <si>
    <t>Set up parent feedback routes</t>
  </si>
  <si>
    <t>Add survey links at parent contact points and plan incentives / focus groups if used.</t>
  </si>
  <si>
    <t>Parent feedback plan</t>
  </si>
  <si>
    <t>Set up practitioner feedback routes</t>
  </si>
  <si>
    <t>Build feedback into briefings/training and plan focus groups / sector feedback.</t>
  </si>
  <si>
    <t>Practitioner feedback plan</t>
  </si>
  <si>
    <t>Set review cadence for evaluation data</t>
  </si>
  <si>
    <t>Agree when data, gaps, engagement and learning will be reviewed.</t>
  </si>
  <si>
    <t>Evaluation review schedule</t>
  </si>
  <si>
    <t>8. Marketing materials</t>
  </si>
  <si>
    <t>Audit available toolkit materials</t>
  </si>
  <si>
    <t>Review guide, images, GIFs, social assets, ads, flowcharts, posters, postcards and reward chart.</t>
  </si>
  <si>
    <t>Asset inventory</t>
  </si>
  <si>
    <t>Decide required local edits</t>
  </si>
  <si>
    <t>Identify logos, service information, translations and accessible formats.</t>
  </si>
  <si>
    <t>Asset adaptation list</t>
  </si>
  <si>
    <t>Produce / approve localised materials</t>
  </si>
  <si>
    <t>Complete edits and approvals, including consent processes for any local images/video.</t>
  </si>
  <si>
    <t>Approved asset pack</t>
  </si>
  <si>
    <t>Prepare campaign asset schedule</t>
  </si>
  <si>
    <t>Map which assets will be used by channel and date.</t>
  </si>
  <si>
    <t>Asset schedule</t>
  </si>
  <si>
    <t>9. Workforce training</t>
  </si>
  <si>
    <t>Confirm training audiences and model</t>
  </si>
  <si>
    <t>Decide who needs training, number of sessions, delivery format and train-the-trainer approach.</t>
  </si>
  <si>
    <t>Training plan</t>
  </si>
  <si>
    <t>Adapt training with local information</t>
  </si>
  <si>
    <t>Add local services and locally relevant process information.</t>
  </si>
  <si>
    <t>Localised training pack</t>
  </si>
  <si>
    <t>Schedule practitioner training</t>
  </si>
  <si>
    <t>Choose dates/times to maximise access and include in the programme timetable.</t>
  </si>
  <si>
    <t>Training schedule</t>
  </si>
  <si>
    <t>Deliver practitioner training</t>
  </si>
  <si>
    <t>Run sessions and collect learner / facilitator feedback.</t>
  </si>
  <si>
    <t>Completed training</t>
  </si>
  <si>
    <t>Review training feedback</t>
  </si>
  <si>
    <t>Identify changes needed for future sessions or wider roll-out.</t>
  </si>
  <si>
    <t>Training learning log</t>
  </si>
  <si>
    <t>10. Community distribution</t>
  </si>
  <si>
    <t>Map community distribution partners</t>
  </si>
  <si>
    <t>Confirm schools, nurseries, childminders, GPs, libraries, family hubs, pharmacies and community locations.</t>
  </si>
  <si>
    <t>Distribution partner list</t>
  </si>
  <si>
    <t>Set distribution quantities by route</t>
  </si>
  <si>
    <t>Allocate guides/posters/postcards based on population and expected footfall, with contingency.</t>
  </si>
  <si>
    <t>Distribution allocation</t>
  </si>
  <si>
    <t>Brief distribution partners</t>
  </si>
  <si>
    <t>Ensure partners understand programme purpose, messages and signposting.</t>
  </si>
  <si>
    <t>Partner briefing</t>
  </si>
  <si>
    <t>Dispatch materials</t>
  </si>
  <si>
    <t>Arrange delivery, collection or print-on-demand routes.</t>
  </si>
  <si>
    <t>Materials distributed</t>
  </si>
  <si>
    <t>Run regular stock checks</t>
  </si>
  <si>
    <t>Check supply and uptake quarterly, biannually or at a locally appropriate cadence.</t>
  </si>
  <si>
    <t>Stock monitoring log</t>
  </si>
  <si>
    <t>11. Parent workshops</t>
  </si>
  <si>
    <t>Confirm workshop model and target audience</t>
  </si>
  <si>
    <t>Decide locations, frequency, accessibility, child attendance and targeted provision.</t>
  </si>
  <si>
    <t>Workshop delivery model</t>
  </si>
  <si>
    <t>Secure venues and facilitators</t>
  </si>
  <si>
    <t>Use accessible venues and appropriately skilled facilitators.</t>
  </si>
  <si>
    <t>Venue / facilitator plan</t>
  </si>
  <si>
    <t>Purchase / assemble workshop resources</t>
  </si>
  <si>
    <t>Prepare demonstration materials, guides, refreshments and signposting information.</t>
  </si>
  <si>
    <t>Workshop kit</t>
  </si>
  <si>
    <t>Promote parent workshops</t>
  </si>
  <si>
    <t>Use trusted local channels, settings, partners and targeted communications.</t>
  </si>
  <si>
    <t>Workshop promotion plan</t>
  </si>
  <si>
    <t>Deliver parent workshops</t>
  </si>
  <si>
    <t>Run sessions and collect attendee / facilitator feedback.</t>
  </si>
  <si>
    <t>Completed workshops</t>
  </si>
  <si>
    <t>Review attendance and feedback</t>
  </si>
  <si>
    <t>Assess reach, barriers and changes needed to improve access.</t>
  </si>
  <si>
    <t>Workshop learning log</t>
  </si>
  <si>
    <t>12. Communications</t>
  </si>
  <si>
    <t>Create communications plan</t>
  </si>
  <si>
    <t>Map audiences, messages, channels, timings, responsibilities, budget and measures.</t>
  </si>
  <si>
    <t>Communications plan</t>
  </si>
  <si>
    <t>Plan digital and physical channels</t>
  </si>
  <si>
    <t>Select a balanced mix of partner channels, social/digital, print and other paid media where appropriate.</t>
  </si>
  <si>
    <t>Channel plan</t>
  </si>
  <si>
    <t>Set paid advertising tests and budget</t>
  </si>
  <si>
    <t>Define small tests, target audiences and performance measures before scaling spend.</t>
  </si>
  <si>
    <t>Paid media plan</t>
  </si>
  <si>
    <t>Prepare launch communications</t>
  </si>
  <si>
    <t>Develop launch content / press release and partner amplification plan.</t>
  </si>
  <si>
    <t>Launch communications pack</t>
  </si>
  <si>
    <t>Plan continued parent-facing communications</t>
  </si>
  <si>
    <t>Schedule repeated messages beyond launch and routes to adapt where engagement is low.</t>
  </si>
  <si>
    <t>Ongoing communications schedule</t>
  </si>
  <si>
    <t>13. Mobilisation, launch &amp; implementation</t>
  </si>
  <si>
    <t>Complete mobilisation readiness review</t>
  </si>
  <si>
    <t>Check team, risks, data, print, training, workshops, distribution, communications and partner readiness.</t>
  </si>
  <si>
    <t>Readiness checklist</t>
  </si>
  <si>
    <t>Publicly launch programme</t>
  </si>
  <si>
    <t>Activate campaign, partner messaging, distribution and relevant media activity.</t>
  </si>
  <si>
    <t>Programme launched</t>
  </si>
  <si>
    <t>Monitor delivery against plan</t>
  </si>
  <si>
    <t>Review milestones, risks, budget, workforce capacity and delivery issues regularly.</t>
  </si>
  <si>
    <t>Progress reports</t>
  </si>
  <si>
    <t>Maintain partner communication</t>
  </si>
  <si>
    <t>Share progress, challenges, successes and actions with sector leaders and partners.</t>
  </si>
  <si>
    <t>Partner updates</t>
  </si>
  <si>
    <t>Monitor universal message consistency</t>
  </si>
  <si>
    <t>Identify message drift and take corrective action where needed.</t>
  </si>
  <si>
    <t>Message consistency checks</t>
  </si>
  <si>
    <t>Monitor reach and place-based gaps</t>
  </si>
  <si>
    <t>Use data and feedback to identify groups/areas missing out and adapt support.</t>
  </si>
  <si>
    <t>Reach / equity review</t>
  </si>
  <si>
    <t>Review and update risk register</t>
  </si>
  <si>
    <t>Add emerging risks and monitor mitigations throughout implementation.</t>
  </si>
  <si>
    <t>Updated risk register</t>
  </si>
  <si>
    <t>Track budget and resource use</t>
  </si>
  <si>
    <t>Monitor print, postage, workshops, advertising, incentives and design expenditure.</t>
  </si>
  <si>
    <t>Budget monitoring</t>
  </si>
  <si>
    <t>14. Evaluation, sustainability &amp; close</t>
  </si>
  <si>
    <t>Run midpoint programme review</t>
  </si>
  <si>
    <t>Review progress, data, partner feedback, risks, communications, training, workshops and distribution.</t>
  </si>
  <si>
    <t>Midpoint review</t>
  </si>
  <si>
    <t>Analyse endline and evaluation data</t>
  </si>
  <si>
    <t>Compare baseline/endline outcomes and synthesise supporting quantitative and qualitative evidence.</t>
  </si>
  <si>
    <t>Evaluation analysis</t>
  </si>
  <si>
    <t>Share learning with partners</t>
  </si>
  <si>
    <t>Report what worked, what needs adaptation and implications for future delivery.</t>
  </si>
  <si>
    <t>Partner learning session / report</t>
  </si>
  <si>
    <t>Agree sustainability plan</t>
  </si>
  <si>
    <t>Embed ownership, messaging, training, monitoring and support into existing systems.</t>
  </si>
  <si>
    <t>Sustainability plan</t>
  </si>
  <si>
    <t>Confirm year-two / business-as-usual actions</t>
  </si>
  <si>
    <t>Agree recurring annual tasks, budgets, data collection and responsibilities.</t>
  </si>
  <si>
    <t>BAU action plan</t>
  </si>
  <si>
    <t>Gantt Chart – 52 Week View</t>
  </si>
  <si>
    <t>Task</t>
  </si>
  <si>
    <t>Start</t>
  </si>
  <si>
    <t>End</t>
  </si>
  <si>
    <t>% Complete</t>
  </si>
  <si>
    <t>Milestone</t>
  </si>
  <si>
    <t>At risk</t>
  </si>
  <si>
    <t>Low</t>
  </si>
  <si>
    <t>Blocked</t>
  </si>
  <si>
    <t>On hold</t>
  </si>
  <si>
    <t>This is a template document - please use as a starting point for your programme planning. Adjust when needed to better suit your programme requirements.</t>
  </si>
  <si>
    <t>Children arriving at Reception fully potty trained [Year 1]</t>
  </si>
  <si>
    <t>Children arriving at Reception fully potty trained [Year 2]</t>
  </si>
  <si>
    <t>Notes / updates/ dependencies</t>
  </si>
  <si>
    <t>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</si>
</sst>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%&quot;"/>
    <numFmt numFmtId="165" formatCode=";;;"/>
    <numFmt numFmtId="166" formatCode="d/m/yy;@"/>
  </numFmts>
  <fonts count="11">
    <font>
      <sz val="11"/>
      <name val="Carlito"/>
    </font>
    <font>
      <sz val="11"/>
      <name val="Aptos Narrow"/>
    </font>
    <font>
      <b/>
      <sz val="11"/>
      <color rgb="FFFFFFFF"/>
      <name val="Aptos Narrow"/>
    </font>
    <font>
      <sz val="12"/>
      <name val="Aptos Narrow"/>
    </font>
    <font>
      <b/>
      <sz val="12"/>
      <name val="Aptos Narrow"/>
    </font>
    <font>
      <b/>
      <sz val="11"/>
      <name val="Carlito"/>
    </font>
    <font>
      <b/>
      <sz val="15"/>
      <color rgb="FFFFFFFF"/>
      <name val="Aptos Narrow"/>
    </font>
    <font>
      <sz val="8"/>
      <name val="Aptos Narrow"/>
    </font>
    <font>
      <sz val="8"/>
      <name val="Carlito"/>
    </font>
    <font>
      <sz val="11"/>
      <color rgb="FFFF0000"/>
      <name val="Aptos"/>
    </font>
    <font>
      <b/>
      <sz val="12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4" fillId="2" borderId="0" xfId="0" applyFont="1" applyFill="1" applyAlignment="1">
      <alignment wrapText="1"/>
    </xf>
    <xf numFmtId="14" fontId="1" fillId="0" borderId="0" xfId="0" applyNumberFormat="1" applyFont="1" applyAlignment="1">
      <alignment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5" fontId="1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166" fontId="7" fillId="0" borderId="0" xfId="0" applyNumberFormat="1" applyFont="1"/>
    <xf numFmtId="166" fontId="8" fillId="0" borderId="0" xfId="0" applyNumberFormat="1" applyFont="1"/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wrapText="1"/>
    </xf>
    <xf numFmtId="0" fontId="6" fillId="2" borderId="0" xfId="0" applyFont="1" applyFill="1"/>
    <xf numFmtId="0" fontId="9" fillId="0" borderId="0" xfId="0" applyFont="1" applyAlignment="1">
      <alignment horizontal="left" vertical="top" wrapText="1"/>
    </xf>
    <xf numFmtId="0" fontId="10" fillId="2" borderId="0" xfId="0" applyFont="1" applyFill="1" applyAlignment="1">
      <alignment wrapText="1"/>
    </xf>
  </cellXfs>
  <cellStyles count="1">
    <cellStyle name="Normal" xfId="0" builtinId="0"/>
  </cellStyles>
  <dxfs count="19">
    <dxf>
      <fill>
        <patternFill patternType="solid">
          <bgColor rgb="FF1F6B57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CE5CD"/>
        </patternFill>
      </fill>
    </dxf>
    <dxf>
      <fill>
        <patternFill patternType="solid">
          <bgColor rgb="FFD9EAD3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rlito"/>
        <scheme val="none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jectPlanTable" displayName="ProjectPlanTable" ref="A1:M76" totalsRowShown="0" headerRowDxfId="18" dataDxfId="17">
  <tableColumns count="13">
    <tableColumn id="1" xr3:uid="{00000000-0010-0000-0000-000001000000}" name="ID" dataDxfId="16"/>
    <tableColumn id="2" xr3:uid="{00000000-0010-0000-0000-000002000000}" name="Workstream" dataDxfId="15"/>
    <tableColumn id="3" xr3:uid="{00000000-0010-0000-0000-000003000000}" name="Task / step" dataDxfId="14"/>
    <tableColumn id="4" xr3:uid="{00000000-0010-0000-0000-000004000000}" name="What this involves" dataDxfId="13"/>
    <tableColumn id="5" xr3:uid="{00000000-0010-0000-0000-000005000000}" name="Key output / deliverable" dataDxfId="12"/>
    <tableColumn id="6" xr3:uid="{00000000-0010-0000-0000-000006000000}" name="Owner" dataDxfId="11"/>
    <tableColumn id="7" xr3:uid="{00000000-0010-0000-0000-000007000000}" name="Status" dataDxfId="10"/>
    <tableColumn id="8" xr3:uid="{00000000-0010-0000-0000-000008000000}" name="Priority" dataDxfId="9"/>
    <tableColumn id="9" xr3:uid="{00000000-0010-0000-0000-000009000000}" name="Start date" dataDxfId="8"/>
    <tableColumn id="10" xr3:uid="{00000000-0010-0000-0000-00000A000000}" name="End date" dataDxfId="7"/>
    <tableColumn id="11" xr3:uid="{00000000-0010-0000-0000-00000B000000}" name="Duration (days)" dataDxfId="6"/>
    <tableColumn id="14" xr3:uid="{00000000-0010-0000-0000-00000E000000}" name="% complete" dataDxfId="5"/>
    <tableColumn id="15" xr3:uid="{00000000-0010-0000-0000-00000F000000}" name="Notes / updates/ dependencies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A20" sqref="A20"/>
    </sheetView>
  </sheetViews>
  <sheetFormatPr baseColWidth="10" defaultColWidth="8.83203125" defaultRowHeight="14"/>
  <cols>
    <col min="1" max="1" width="18" customWidth="1"/>
    <col min="2" max="2" width="88" customWidth="1"/>
    <col min="4" max="4" width="24" customWidth="1"/>
    <col min="5" max="5" width="16" customWidth="1"/>
    <col min="6" max="6" width="30" customWidth="1"/>
  </cols>
  <sheetData>
    <row r="1" spans="1:6" ht="16">
      <c r="A1" s="21" t="s">
        <v>0</v>
      </c>
      <c r="B1" s="21"/>
      <c r="C1" s="21"/>
      <c r="D1" s="21"/>
      <c r="E1" s="21"/>
      <c r="F1" s="21"/>
    </row>
    <row r="2" spans="1:6" ht="16">
      <c r="A2" s="4"/>
      <c r="B2" s="4"/>
      <c r="C2" s="4"/>
      <c r="D2" s="4"/>
      <c r="E2" s="4"/>
      <c r="F2" s="4"/>
    </row>
    <row r="3" spans="1:6" ht="34" customHeight="1">
      <c r="A3" s="22" t="s">
        <v>1</v>
      </c>
      <c r="B3" s="22"/>
      <c r="C3" s="4"/>
      <c r="D3" s="7" t="s">
        <v>2</v>
      </c>
      <c r="E3" s="7" t="s">
        <v>3</v>
      </c>
      <c r="F3" s="7" t="s">
        <v>4</v>
      </c>
    </row>
    <row r="4" spans="1:6" ht="34">
      <c r="A4" s="24" t="s">
        <v>318</v>
      </c>
      <c r="B4" s="24"/>
      <c r="C4" s="4"/>
      <c r="D4" s="5" t="s">
        <v>7</v>
      </c>
      <c r="E4" s="5">
        <f>COUNTA('Project Plan'!C2:C76)</f>
        <v>75</v>
      </c>
      <c r="F4" s="5" t="s">
        <v>8</v>
      </c>
    </row>
    <row r="5" spans="1:6" ht="17">
      <c r="A5" s="5" t="s">
        <v>5</v>
      </c>
      <c r="B5" s="5" t="s">
        <v>6</v>
      </c>
      <c r="C5" s="4"/>
      <c r="D5" s="5" t="s">
        <v>11</v>
      </c>
      <c r="E5" s="5">
        <f>COUNTIF('Project Plan'!G2:G76,"Complete")</f>
        <v>0</v>
      </c>
      <c r="F5" s="5" t="s">
        <v>12</v>
      </c>
    </row>
    <row r="6" spans="1:6" ht="17">
      <c r="A6" s="5" t="s">
        <v>9</v>
      </c>
      <c r="B6" s="5" t="s">
        <v>10</v>
      </c>
      <c r="C6" s="4"/>
      <c r="D6" s="5" t="s">
        <v>15</v>
      </c>
      <c r="E6" s="5">
        <f>COUNTIF('Project Plan'!G2:G76,"In progress")</f>
        <v>0</v>
      </c>
      <c r="F6" s="5" t="s">
        <v>16</v>
      </c>
    </row>
    <row r="7" spans="1:6" ht="17">
      <c r="A7" s="5" t="s">
        <v>13</v>
      </c>
      <c r="B7" s="5" t="s">
        <v>14</v>
      </c>
      <c r="C7" s="4"/>
      <c r="D7" s="5" t="s">
        <v>19</v>
      </c>
      <c r="E7" s="5">
        <f>COUNTIF('Project Plan'!G2:G76,"At risk")+COUNTIF('Project Plan'!G2:G76,"Blocked")</f>
        <v>0</v>
      </c>
      <c r="F7" s="5" t="s">
        <v>20</v>
      </c>
    </row>
    <row r="8" spans="1:6" ht="17">
      <c r="A8" s="5" t="s">
        <v>17</v>
      </c>
      <c r="B8" s="5" t="s">
        <v>18</v>
      </c>
      <c r="C8" s="4"/>
      <c r="D8" s="5" t="s">
        <v>23</v>
      </c>
      <c r="E8" s="6">
        <f>AVERAGE('Project Plan'!L2:L76)</f>
        <v>0</v>
      </c>
      <c r="F8" s="5" t="s">
        <v>24</v>
      </c>
    </row>
    <row r="9" spans="1:6" ht="17">
      <c r="A9" s="5" t="s">
        <v>21</v>
      </c>
      <c r="B9" s="5" t="s">
        <v>22</v>
      </c>
      <c r="C9" s="4"/>
      <c r="D9" s="4"/>
      <c r="E9" s="4"/>
      <c r="F9" s="4"/>
    </row>
    <row r="10" spans="1:6" ht="17">
      <c r="A10" s="5" t="s">
        <v>25</v>
      </c>
      <c r="B10" s="5" t="s">
        <v>26</v>
      </c>
      <c r="C10" s="4"/>
      <c r="D10" s="4"/>
      <c r="E10" s="4"/>
      <c r="F10" s="4"/>
    </row>
    <row r="11" spans="1:6" ht="16">
      <c r="A11" s="4"/>
      <c r="B11" s="4"/>
      <c r="C11" s="4"/>
      <c r="D11" s="4"/>
      <c r="E11" s="4"/>
      <c r="F11" s="4"/>
    </row>
    <row r="12" spans="1:6" ht="16">
      <c r="A12" s="4"/>
      <c r="B12" s="4"/>
      <c r="C12" s="4"/>
      <c r="D12" s="4"/>
      <c r="E12" s="4"/>
      <c r="F12" s="4"/>
    </row>
    <row r="13" spans="1:6" ht="16">
      <c r="A13" s="4"/>
      <c r="B13" s="4"/>
      <c r="C13" s="4"/>
      <c r="D13" s="4"/>
      <c r="E13" s="4"/>
      <c r="F13" s="4"/>
    </row>
    <row r="14" spans="1:6" ht="16">
      <c r="A14" s="4"/>
      <c r="B14" s="4"/>
      <c r="C14" s="4"/>
      <c r="D14" s="4"/>
      <c r="E14" s="4"/>
      <c r="F14" s="4"/>
    </row>
    <row r="15" spans="1:6" ht="16">
      <c r="A15" s="4"/>
      <c r="B15" s="4"/>
      <c r="C15" s="4"/>
      <c r="D15" s="4"/>
      <c r="E15" s="4"/>
      <c r="F15" s="4"/>
    </row>
    <row r="16" spans="1:6" ht="16">
      <c r="A16" s="4"/>
      <c r="B16" s="4"/>
      <c r="C16" s="4"/>
      <c r="D16" s="4"/>
      <c r="E16" s="4"/>
      <c r="F16" s="4"/>
    </row>
    <row r="17" spans="1:6" ht="16">
      <c r="A17" s="4"/>
      <c r="B17" s="4"/>
      <c r="C17" s="4"/>
      <c r="D17" s="4"/>
      <c r="E17" s="4"/>
      <c r="F17" s="4"/>
    </row>
  </sheetData>
  <mergeCells count="3">
    <mergeCell ref="A1:F1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B4" sqref="B4"/>
    </sheetView>
  </sheetViews>
  <sheetFormatPr baseColWidth="10" defaultColWidth="8.83203125" defaultRowHeight="16"/>
  <cols>
    <col min="1" max="1" width="28" style="4" customWidth="1"/>
    <col min="2" max="2" width="30" style="4" customWidth="1"/>
    <col min="3" max="3" width="54" style="4" customWidth="1"/>
    <col min="4" max="4" width="22" style="4" customWidth="1"/>
    <col min="5" max="16384" width="8.83203125" style="4"/>
  </cols>
  <sheetData>
    <row r="1" spans="1:4">
      <c r="A1" s="21" t="s">
        <v>27</v>
      </c>
      <c r="B1" s="21"/>
      <c r="C1" s="21"/>
      <c r="D1" s="21"/>
    </row>
    <row r="3" spans="1:4" ht="17">
      <c r="A3" s="7"/>
      <c r="B3" s="25" t="s">
        <v>322</v>
      </c>
      <c r="C3" s="7" t="s">
        <v>28</v>
      </c>
      <c r="D3" s="7" t="s">
        <v>29</v>
      </c>
    </row>
    <row r="4" spans="1:4" ht="17">
      <c r="A4" s="9" t="s">
        <v>30</v>
      </c>
      <c r="B4" s="9"/>
      <c r="C4" s="9" t="s">
        <v>31</v>
      </c>
      <c r="D4" s="9" t="s">
        <v>32</v>
      </c>
    </row>
    <row r="5" spans="1:4" ht="17">
      <c r="A5" s="9" t="s">
        <v>33</v>
      </c>
      <c r="B5" s="10"/>
      <c r="C5" s="9" t="s">
        <v>34</v>
      </c>
      <c r="D5" s="9" t="s">
        <v>35</v>
      </c>
    </row>
    <row r="6" spans="1:4" ht="17">
      <c r="A6" s="9" t="s">
        <v>36</v>
      </c>
      <c r="B6" s="10"/>
      <c r="C6" s="9" t="s">
        <v>37</v>
      </c>
      <c r="D6" s="9" t="s">
        <v>38</v>
      </c>
    </row>
    <row r="7" spans="1:4" ht="17">
      <c r="A7" s="9" t="s">
        <v>39</v>
      </c>
      <c r="B7" s="10"/>
      <c r="C7" s="9" t="s">
        <v>40</v>
      </c>
      <c r="D7" s="9" t="s">
        <v>41</v>
      </c>
    </row>
    <row r="8" spans="1:4" ht="17">
      <c r="A8" s="9" t="s">
        <v>42</v>
      </c>
      <c r="B8" s="9"/>
      <c r="C8" s="9" t="s">
        <v>43</v>
      </c>
      <c r="D8" s="9" t="s">
        <v>44</v>
      </c>
    </row>
    <row r="9" spans="1:4" ht="17">
      <c r="A9" s="9" t="s">
        <v>45</v>
      </c>
      <c r="B9" s="9"/>
      <c r="C9" s="9" t="s">
        <v>46</v>
      </c>
      <c r="D9" s="9" t="s">
        <v>44</v>
      </c>
    </row>
    <row r="10" spans="1:4" ht="17">
      <c r="A10" s="9" t="s">
        <v>47</v>
      </c>
      <c r="B10" s="9"/>
      <c r="C10" s="9" t="s">
        <v>49</v>
      </c>
      <c r="D10" s="9" t="s">
        <v>48</v>
      </c>
    </row>
    <row r="11" spans="1:4" ht="51">
      <c r="A11" s="9" t="s">
        <v>50</v>
      </c>
      <c r="C11" s="9" t="s">
        <v>51</v>
      </c>
      <c r="D11" s="9" t="s">
        <v>319</v>
      </c>
    </row>
    <row r="12" spans="1:4" ht="51">
      <c r="A12" s="9" t="s">
        <v>50</v>
      </c>
      <c r="C12" s="9" t="s">
        <v>51</v>
      </c>
      <c r="D12" s="9" t="s">
        <v>320</v>
      </c>
    </row>
  </sheetData>
  <mergeCells count="1">
    <mergeCell ref="A1:D1"/>
  </mergeCells>
  <dataValidations count="1">
    <dataValidation type="list" sqref="B10" xr:uid="{00000000-0002-0000-0100-000000000000}">
      <formula1>"Weekly,Fortnightly,Monthly,Quarterly"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6"/>
  <sheetViews>
    <sheetView topLeftCell="A73" workbookViewId="0">
      <selection activeCell="C7" sqref="C7"/>
    </sheetView>
  </sheetViews>
  <sheetFormatPr baseColWidth="10" defaultColWidth="8.83203125" defaultRowHeight="14"/>
  <cols>
    <col min="1" max="1" width="6" customWidth="1"/>
    <col min="2" max="2" width="30" customWidth="1"/>
    <col min="3" max="3" width="34" customWidth="1"/>
    <col min="4" max="4" width="60" customWidth="1"/>
    <col min="5" max="5" width="30" customWidth="1"/>
    <col min="6" max="6" width="22" customWidth="1"/>
    <col min="7" max="7" width="16" customWidth="1"/>
    <col min="8" max="8" width="12" customWidth="1"/>
    <col min="9" max="10" width="13" customWidth="1"/>
    <col min="11" max="11" width="14" customWidth="1"/>
    <col min="12" max="12" width="12" customWidth="1"/>
    <col min="13" max="13" width="34" customWidth="1"/>
  </cols>
  <sheetData>
    <row r="1" spans="1:13" ht="32">
      <c r="A1" s="19" t="s">
        <v>52</v>
      </c>
      <c r="B1" s="19" t="s">
        <v>53</v>
      </c>
      <c r="C1" s="19" t="s">
        <v>54</v>
      </c>
      <c r="D1" s="19" t="s">
        <v>55</v>
      </c>
      <c r="E1" s="19" t="s">
        <v>56</v>
      </c>
      <c r="F1" s="19" t="s">
        <v>57</v>
      </c>
      <c r="G1" s="19" t="s">
        <v>58</v>
      </c>
      <c r="H1" s="19" t="s">
        <v>59</v>
      </c>
      <c r="I1" s="19" t="s">
        <v>60</v>
      </c>
      <c r="J1" s="19" t="s">
        <v>61</v>
      </c>
      <c r="K1" s="19" t="s">
        <v>62</v>
      </c>
      <c r="L1" s="19" t="s">
        <v>63</v>
      </c>
      <c r="M1" s="19" t="s">
        <v>321</v>
      </c>
    </row>
    <row r="2" spans="1:13" ht="32">
      <c r="A2" s="11">
        <v>1</v>
      </c>
      <c r="B2" s="11" t="s">
        <v>64</v>
      </c>
      <c r="C2" s="11" t="s">
        <v>65</v>
      </c>
      <c r="D2" s="11" t="s">
        <v>66</v>
      </c>
      <c r="E2" s="11" t="s">
        <v>67</v>
      </c>
      <c r="F2" s="11"/>
      <c r="G2" s="11" t="s">
        <v>68</v>
      </c>
      <c r="H2" s="11" t="s">
        <v>69</v>
      </c>
      <c r="I2" s="12"/>
      <c r="J2" s="12"/>
      <c r="K2" s="11"/>
      <c r="L2" s="13">
        <v>0</v>
      </c>
      <c r="M2" s="11"/>
    </row>
    <row r="3" spans="1:13" ht="32">
      <c r="A3" s="11">
        <v>2</v>
      </c>
      <c r="B3" s="11" t="s">
        <v>64</v>
      </c>
      <c r="C3" s="11" t="s">
        <v>71</v>
      </c>
      <c r="D3" s="11" t="s">
        <v>72</v>
      </c>
      <c r="E3" s="11" t="s">
        <v>73</v>
      </c>
      <c r="F3" s="11"/>
      <c r="G3" s="11" t="s">
        <v>68</v>
      </c>
      <c r="H3" s="11" t="s">
        <v>69</v>
      </c>
      <c r="I3" s="12"/>
      <c r="J3" s="12"/>
      <c r="K3" s="11"/>
      <c r="L3" s="13">
        <v>0</v>
      </c>
      <c r="M3" s="11"/>
    </row>
    <row r="4" spans="1:13" ht="32">
      <c r="A4" s="11">
        <v>3</v>
      </c>
      <c r="B4" s="11" t="s">
        <v>64</v>
      </c>
      <c r="C4" s="11" t="s">
        <v>74</v>
      </c>
      <c r="D4" s="11" t="s">
        <v>75</v>
      </c>
      <c r="E4" s="11" t="s">
        <v>76</v>
      </c>
      <c r="F4" s="11"/>
      <c r="G4" s="11" t="s">
        <v>68</v>
      </c>
      <c r="H4" s="11" t="s">
        <v>69</v>
      </c>
      <c r="I4" s="12"/>
      <c r="J4" s="12"/>
      <c r="K4" s="11" t="str">
        <f t="shared" ref="K4:K33" si="0">IF(OR(I4="",J4=""),"",J4-I4+1)</f>
        <v/>
      </c>
      <c r="L4" s="13">
        <v>0</v>
      </c>
      <c r="M4" s="11"/>
    </row>
    <row r="5" spans="1:13" ht="16">
      <c r="A5" s="11">
        <v>4</v>
      </c>
      <c r="B5" s="11" t="s">
        <v>64</v>
      </c>
      <c r="C5" s="11" t="s">
        <v>78</v>
      </c>
      <c r="D5" s="11" t="s">
        <v>79</v>
      </c>
      <c r="E5" s="11" t="s">
        <v>80</v>
      </c>
      <c r="F5" s="11"/>
      <c r="G5" s="11" t="s">
        <v>68</v>
      </c>
      <c r="H5" s="11" t="s">
        <v>69</v>
      </c>
      <c r="I5" s="12"/>
      <c r="J5" s="12"/>
      <c r="K5" s="11" t="str">
        <f t="shared" si="0"/>
        <v/>
      </c>
      <c r="L5" s="13">
        <v>0</v>
      </c>
      <c r="M5" s="11"/>
    </row>
    <row r="6" spans="1:13" ht="32">
      <c r="A6" s="11">
        <v>5</v>
      </c>
      <c r="B6" s="11" t="s">
        <v>64</v>
      </c>
      <c r="C6" s="11" t="s">
        <v>81</v>
      </c>
      <c r="D6" s="11" t="s">
        <v>82</v>
      </c>
      <c r="E6" s="11" t="s">
        <v>83</v>
      </c>
      <c r="F6" s="11"/>
      <c r="G6" s="11" t="s">
        <v>68</v>
      </c>
      <c r="H6" s="11" t="s">
        <v>69</v>
      </c>
      <c r="I6" s="12"/>
      <c r="J6" s="12"/>
      <c r="K6" s="11" t="str">
        <f t="shared" si="0"/>
        <v/>
      </c>
      <c r="L6" s="13">
        <v>0</v>
      </c>
      <c r="M6" s="11"/>
    </row>
    <row r="7" spans="1:13" ht="32">
      <c r="A7" s="11">
        <v>6</v>
      </c>
      <c r="B7" s="11" t="s">
        <v>64</v>
      </c>
      <c r="C7" s="11" t="s">
        <v>84</v>
      </c>
      <c r="D7" s="11" t="s">
        <v>85</v>
      </c>
      <c r="E7" s="11" t="s">
        <v>86</v>
      </c>
      <c r="F7" s="11"/>
      <c r="G7" s="11" t="s">
        <v>68</v>
      </c>
      <c r="H7" s="11" t="s">
        <v>69</v>
      </c>
      <c r="I7" s="12"/>
      <c r="J7" s="12"/>
      <c r="K7" s="11" t="str">
        <f t="shared" si="0"/>
        <v/>
      </c>
      <c r="L7" s="13">
        <v>0</v>
      </c>
      <c r="M7" s="11"/>
    </row>
    <row r="8" spans="1:13" ht="32">
      <c r="A8" s="11">
        <v>7</v>
      </c>
      <c r="B8" s="11" t="s">
        <v>87</v>
      </c>
      <c r="C8" s="11" t="s">
        <v>88</v>
      </c>
      <c r="D8" s="11" t="s">
        <v>89</v>
      </c>
      <c r="E8" s="11" t="s">
        <v>90</v>
      </c>
      <c r="F8" s="11"/>
      <c r="G8" s="11" t="s">
        <v>68</v>
      </c>
      <c r="H8" s="11" t="s">
        <v>69</v>
      </c>
      <c r="I8" s="12"/>
      <c r="J8" s="12"/>
      <c r="K8" s="11" t="str">
        <f t="shared" si="0"/>
        <v/>
      </c>
      <c r="L8" s="13">
        <v>0</v>
      </c>
      <c r="M8" s="11"/>
    </row>
    <row r="9" spans="1:13" ht="32">
      <c r="A9" s="11">
        <v>8</v>
      </c>
      <c r="B9" s="11" t="s">
        <v>87</v>
      </c>
      <c r="C9" s="11" t="s">
        <v>91</v>
      </c>
      <c r="D9" s="11" t="s">
        <v>92</v>
      </c>
      <c r="E9" s="11" t="s">
        <v>93</v>
      </c>
      <c r="F9" s="11"/>
      <c r="G9" s="11" t="s">
        <v>68</v>
      </c>
      <c r="H9" s="11" t="s">
        <v>69</v>
      </c>
      <c r="I9" s="12"/>
      <c r="J9" s="12"/>
      <c r="K9" s="11" t="str">
        <f t="shared" si="0"/>
        <v/>
      </c>
      <c r="L9" s="13">
        <v>0</v>
      </c>
      <c r="M9" s="11"/>
    </row>
    <row r="10" spans="1:13" ht="32">
      <c r="A10" s="11">
        <v>9</v>
      </c>
      <c r="B10" s="11" t="s">
        <v>87</v>
      </c>
      <c r="C10" s="11" t="s">
        <v>94</v>
      </c>
      <c r="D10" s="11" t="s">
        <v>95</v>
      </c>
      <c r="E10" s="11" t="s">
        <v>96</v>
      </c>
      <c r="F10" s="11"/>
      <c r="G10" s="11" t="s">
        <v>68</v>
      </c>
      <c r="H10" s="11" t="s">
        <v>69</v>
      </c>
      <c r="I10" s="12"/>
      <c r="J10" s="12"/>
      <c r="K10" s="11" t="str">
        <f t="shared" si="0"/>
        <v/>
      </c>
      <c r="L10" s="13">
        <v>0</v>
      </c>
      <c r="M10" s="11"/>
    </row>
    <row r="11" spans="1:13" ht="32">
      <c r="A11" s="11">
        <v>10</v>
      </c>
      <c r="B11" s="11" t="s">
        <v>87</v>
      </c>
      <c r="C11" s="11" t="s">
        <v>97</v>
      </c>
      <c r="D11" s="11" t="s">
        <v>98</v>
      </c>
      <c r="E11" s="11" t="s">
        <v>99</v>
      </c>
      <c r="F11" s="11"/>
      <c r="G11" s="11" t="s">
        <v>68</v>
      </c>
      <c r="H11" s="11" t="s">
        <v>100</v>
      </c>
      <c r="I11" s="12"/>
      <c r="J11" s="12"/>
      <c r="K11" s="11" t="str">
        <f t="shared" si="0"/>
        <v/>
      </c>
      <c r="L11" s="13">
        <v>0</v>
      </c>
      <c r="M11" s="11"/>
    </row>
    <row r="12" spans="1:13" ht="16">
      <c r="A12" s="11">
        <v>11</v>
      </c>
      <c r="B12" s="11" t="s">
        <v>87</v>
      </c>
      <c r="C12" s="11" t="s">
        <v>101</v>
      </c>
      <c r="D12" s="11" t="s">
        <v>102</v>
      </c>
      <c r="E12" s="11" t="s">
        <v>103</v>
      </c>
      <c r="F12" s="11"/>
      <c r="G12" s="11" t="s">
        <v>68</v>
      </c>
      <c r="H12" s="11" t="s">
        <v>100</v>
      </c>
      <c r="I12" s="12"/>
      <c r="J12" s="12"/>
      <c r="K12" s="11" t="str">
        <f t="shared" si="0"/>
        <v/>
      </c>
      <c r="L12" s="13">
        <v>0</v>
      </c>
      <c r="M12" s="11"/>
    </row>
    <row r="13" spans="1:13" ht="32">
      <c r="A13" s="11">
        <v>12</v>
      </c>
      <c r="B13" s="11" t="s">
        <v>104</v>
      </c>
      <c r="C13" s="11" t="s">
        <v>105</v>
      </c>
      <c r="D13" s="11" t="s">
        <v>106</v>
      </c>
      <c r="E13" s="11" t="s">
        <v>107</v>
      </c>
      <c r="F13" s="11"/>
      <c r="G13" s="11" t="s">
        <v>68</v>
      </c>
      <c r="H13" s="11" t="s">
        <v>69</v>
      </c>
      <c r="I13" s="12"/>
      <c r="J13" s="12"/>
      <c r="K13" s="11" t="str">
        <f t="shared" si="0"/>
        <v/>
      </c>
      <c r="L13" s="13">
        <v>0</v>
      </c>
      <c r="M13" s="11"/>
    </row>
    <row r="14" spans="1:13" ht="32">
      <c r="A14" s="11">
        <v>13</v>
      </c>
      <c r="B14" s="11" t="s">
        <v>104</v>
      </c>
      <c r="C14" s="11" t="s">
        <v>108</v>
      </c>
      <c r="D14" s="11" t="s">
        <v>109</v>
      </c>
      <c r="E14" s="11" t="s">
        <v>110</v>
      </c>
      <c r="F14" s="11"/>
      <c r="G14" s="11" t="s">
        <v>68</v>
      </c>
      <c r="H14" s="11" t="s">
        <v>69</v>
      </c>
      <c r="I14" s="12"/>
      <c r="J14" s="12"/>
      <c r="K14" s="11" t="str">
        <f t="shared" si="0"/>
        <v/>
      </c>
      <c r="L14" s="13">
        <v>0</v>
      </c>
      <c r="M14" s="11"/>
    </row>
    <row r="15" spans="1:13" ht="16">
      <c r="A15" s="11">
        <v>14</v>
      </c>
      <c r="B15" s="11" t="s">
        <v>104</v>
      </c>
      <c r="C15" s="11" t="s">
        <v>111</v>
      </c>
      <c r="D15" s="11" t="s">
        <v>112</v>
      </c>
      <c r="E15" s="11" t="s">
        <v>113</v>
      </c>
      <c r="F15" s="11"/>
      <c r="G15" s="11" t="s">
        <v>68</v>
      </c>
      <c r="H15" s="11" t="s">
        <v>69</v>
      </c>
      <c r="I15" s="12"/>
      <c r="J15" s="12"/>
      <c r="K15" s="11" t="str">
        <f t="shared" si="0"/>
        <v/>
      </c>
      <c r="L15" s="13">
        <v>0</v>
      </c>
      <c r="M15" s="11"/>
    </row>
    <row r="16" spans="1:13" ht="16">
      <c r="A16" s="11">
        <v>15</v>
      </c>
      <c r="B16" s="11" t="s">
        <v>104</v>
      </c>
      <c r="C16" s="11" t="s">
        <v>114</v>
      </c>
      <c r="D16" s="11" t="s">
        <v>115</v>
      </c>
      <c r="E16" s="11" t="s">
        <v>116</v>
      </c>
      <c r="F16" s="11"/>
      <c r="G16" s="11" t="s">
        <v>68</v>
      </c>
      <c r="H16" s="11" t="s">
        <v>69</v>
      </c>
      <c r="I16" s="12"/>
      <c r="J16" s="12"/>
      <c r="K16" s="11" t="str">
        <f t="shared" si="0"/>
        <v/>
      </c>
      <c r="L16" s="13">
        <v>0</v>
      </c>
      <c r="M16" s="11"/>
    </row>
    <row r="17" spans="1:13" ht="16">
      <c r="A17" s="11">
        <v>16</v>
      </c>
      <c r="B17" s="11" t="s">
        <v>104</v>
      </c>
      <c r="C17" s="11" t="s">
        <v>117</v>
      </c>
      <c r="D17" s="11" t="s">
        <v>118</v>
      </c>
      <c r="E17" s="11" t="s">
        <v>119</v>
      </c>
      <c r="F17" s="11"/>
      <c r="G17" s="11" t="s">
        <v>68</v>
      </c>
      <c r="H17" s="11" t="s">
        <v>100</v>
      </c>
      <c r="I17" s="12"/>
      <c r="J17" s="12"/>
      <c r="K17" s="11" t="str">
        <f t="shared" si="0"/>
        <v/>
      </c>
      <c r="L17" s="13">
        <v>0</v>
      </c>
      <c r="M17" s="11"/>
    </row>
    <row r="18" spans="1:13" ht="32">
      <c r="A18" s="11">
        <v>17</v>
      </c>
      <c r="B18" s="11" t="s">
        <v>120</v>
      </c>
      <c r="C18" s="11" t="s">
        <v>121</v>
      </c>
      <c r="D18" s="11" t="s">
        <v>122</v>
      </c>
      <c r="E18" s="11" t="s">
        <v>123</v>
      </c>
      <c r="F18" s="11"/>
      <c r="G18" s="11" t="s">
        <v>68</v>
      </c>
      <c r="H18" s="11" t="s">
        <v>69</v>
      </c>
      <c r="I18" s="12"/>
      <c r="J18" s="12"/>
      <c r="K18" s="11" t="str">
        <f t="shared" si="0"/>
        <v/>
      </c>
      <c r="L18" s="13">
        <v>0</v>
      </c>
      <c r="M18" s="11"/>
    </row>
    <row r="19" spans="1:13" ht="32">
      <c r="A19" s="11">
        <v>18</v>
      </c>
      <c r="B19" s="11" t="s">
        <v>120</v>
      </c>
      <c r="C19" s="11" t="s">
        <v>124</v>
      </c>
      <c r="D19" s="11" t="s">
        <v>125</v>
      </c>
      <c r="E19" s="11" t="s">
        <v>126</v>
      </c>
      <c r="F19" s="11"/>
      <c r="G19" s="11" t="s">
        <v>68</v>
      </c>
      <c r="H19" s="11" t="s">
        <v>69</v>
      </c>
      <c r="I19" s="12"/>
      <c r="J19" s="12"/>
      <c r="K19" s="11" t="str">
        <f t="shared" si="0"/>
        <v/>
      </c>
      <c r="L19" s="13">
        <v>0</v>
      </c>
      <c r="M19" s="11"/>
    </row>
    <row r="20" spans="1:13" ht="32">
      <c r="A20" s="11">
        <v>19</v>
      </c>
      <c r="B20" s="11" t="s">
        <v>120</v>
      </c>
      <c r="C20" s="11" t="s">
        <v>127</v>
      </c>
      <c r="D20" s="11" t="s">
        <v>128</v>
      </c>
      <c r="E20" s="11" t="s">
        <v>129</v>
      </c>
      <c r="F20" s="11"/>
      <c r="G20" s="11" t="s">
        <v>68</v>
      </c>
      <c r="H20" s="11" t="s">
        <v>100</v>
      </c>
      <c r="I20" s="12"/>
      <c r="J20" s="12"/>
      <c r="K20" s="11" t="str">
        <f t="shared" si="0"/>
        <v/>
      </c>
      <c r="L20" s="13">
        <v>0</v>
      </c>
      <c r="M20" s="11"/>
    </row>
    <row r="21" spans="1:13" ht="32">
      <c r="A21" s="11">
        <v>20</v>
      </c>
      <c r="B21" s="11" t="s">
        <v>120</v>
      </c>
      <c r="C21" s="11" t="s">
        <v>130</v>
      </c>
      <c r="D21" s="11" t="s">
        <v>131</v>
      </c>
      <c r="E21" s="11" t="s">
        <v>132</v>
      </c>
      <c r="F21" s="11"/>
      <c r="G21" s="11" t="s">
        <v>68</v>
      </c>
      <c r="H21" s="11" t="s">
        <v>100</v>
      </c>
      <c r="I21" s="12"/>
      <c r="J21" s="12"/>
      <c r="K21" s="11" t="str">
        <f t="shared" si="0"/>
        <v/>
      </c>
      <c r="L21" s="13">
        <v>0</v>
      </c>
      <c r="M21" s="11"/>
    </row>
    <row r="22" spans="1:13" ht="32">
      <c r="A22" s="11">
        <v>21</v>
      </c>
      <c r="B22" s="11" t="s">
        <v>120</v>
      </c>
      <c r="C22" s="11" t="s">
        <v>133</v>
      </c>
      <c r="D22" s="11" t="s">
        <v>134</v>
      </c>
      <c r="E22" s="11" t="s">
        <v>135</v>
      </c>
      <c r="F22" s="11"/>
      <c r="G22" s="11" t="s">
        <v>68</v>
      </c>
      <c r="H22" s="11" t="s">
        <v>69</v>
      </c>
      <c r="I22" s="12"/>
      <c r="J22" s="12"/>
      <c r="K22" s="11" t="str">
        <f t="shared" si="0"/>
        <v/>
      </c>
      <c r="L22" s="13">
        <v>0</v>
      </c>
      <c r="M22" s="11"/>
    </row>
    <row r="23" spans="1:13" ht="32">
      <c r="A23" s="11">
        <v>22</v>
      </c>
      <c r="B23" s="11" t="s">
        <v>136</v>
      </c>
      <c r="C23" s="11" t="s">
        <v>137</v>
      </c>
      <c r="D23" s="11" t="s">
        <v>138</v>
      </c>
      <c r="E23" s="11" t="s">
        <v>139</v>
      </c>
      <c r="F23" s="11"/>
      <c r="G23" s="11" t="s">
        <v>68</v>
      </c>
      <c r="H23" s="11" t="s">
        <v>69</v>
      </c>
      <c r="I23" s="12"/>
      <c r="J23" s="12"/>
      <c r="K23" s="11" t="str">
        <f t="shared" si="0"/>
        <v/>
      </c>
      <c r="L23" s="13">
        <v>0</v>
      </c>
      <c r="M23" s="11"/>
    </row>
    <row r="24" spans="1:13" ht="16">
      <c r="A24" s="11">
        <v>23</v>
      </c>
      <c r="B24" s="11" t="s">
        <v>136</v>
      </c>
      <c r="C24" s="11" t="s">
        <v>140</v>
      </c>
      <c r="D24" s="11" t="s">
        <v>141</v>
      </c>
      <c r="E24" s="11" t="s">
        <v>142</v>
      </c>
      <c r="F24" s="11"/>
      <c r="G24" s="11" t="s">
        <v>68</v>
      </c>
      <c r="H24" s="11" t="s">
        <v>100</v>
      </c>
      <c r="I24" s="12"/>
      <c r="J24" s="12"/>
      <c r="K24" s="11" t="str">
        <f t="shared" si="0"/>
        <v/>
      </c>
      <c r="L24" s="13">
        <v>0</v>
      </c>
      <c r="M24" s="11"/>
    </row>
    <row r="25" spans="1:13" ht="16">
      <c r="A25" s="11">
        <v>24</v>
      </c>
      <c r="B25" s="11" t="s">
        <v>136</v>
      </c>
      <c r="C25" s="11" t="s">
        <v>143</v>
      </c>
      <c r="D25" s="11" t="s">
        <v>144</v>
      </c>
      <c r="E25" s="11" t="s">
        <v>145</v>
      </c>
      <c r="F25" s="11"/>
      <c r="G25" s="11" t="s">
        <v>68</v>
      </c>
      <c r="H25" s="11" t="s">
        <v>69</v>
      </c>
      <c r="I25" s="12"/>
      <c r="J25" s="12"/>
      <c r="K25" s="11" t="str">
        <f t="shared" si="0"/>
        <v/>
      </c>
      <c r="L25" s="13">
        <v>0</v>
      </c>
      <c r="M25" s="11"/>
    </row>
    <row r="26" spans="1:13" ht="32">
      <c r="A26" s="11">
        <v>25</v>
      </c>
      <c r="B26" s="11" t="s">
        <v>136</v>
      </c>
      <c r="C26" s="11" t="s">
        <v>146</v>
      </c>
      <c r="D26" s="11" t="s">
        <v>147</v>
      </c>
      <c r="E26" s="11" t="s">
        <v>148</v>
      </c>
      <c r="F26" s="11"/>
      <c r="G26" s="11" t="s">
        <v>68</v>
      </c>
      <c r="H26" s="11" t="s">
        <v>69</v>
      </c>
      <c r="I26" s="12"/>
      <c r="J26" s="12"/>
      <c r="K26" s="11" t="str">
        <f t="shared" si="0"/>
        <v/>
      </c>
      <c r="L26" s="13">
        <v>0</v>
      </c>
      <c r="M26" s="11"/>
    </row>
    <row r="27" spans="1:13" ht="32">
      <c r="A27" s="11">
        <v>26</v>
      </c>
      <c r="B27" s="11" t="s">
        <v>136</v>
      </c>
      <c r="C27" s="11" t="s">
        <v>149</v>
      </c>
      <c r="D27" s="11" t="s">
        <v>150</v>
      </c>
      <c r="E27" s="11" t="s">
        <v>151</v>
      </c>
      <c r="F27" s="11"/>
      <c r="G27" s="11" t="s">
        <v>68</v>
      </c>
      <c r="H27" s="11" t="s">
        <v>69</v>
      </c>
      <c r="I27" s="12"/>
      <c r="J27" s="12"/>
      <c r="K27" s="11" t="str">
        <f t="shared" si="0"/>
        <v/>
      </c>
      <c r="L27" s="13">
        <v>0</v>
      </c>
      <c r="M27" s="11"/>
    </row>
    <row r="28" spans="1:13" ht="32">
      <c r="A28" s="11">
        <v>27</v>
      </c>
      <c r="B28" s="11" t="s">
        <v>152</v>
      </c>
      <c r="C28" s="11" t="s">
        <v>153</v>
      </c>
      <c r="D28" s="11" t="s">
        <v>154</v>
      </c>
      <c r="E28" s="11" t="s">
        <v>155</v>
      </c>
      <c r="F28" s="11"/>
      <c r="G28" s="11" t="s">
        <v>68</v>
      </c>
      <c r="H28" s="11" t="s">
        <v>69</v>
      </c>
      <c r="I28" s="12"/>
      <c r="J28" s="12"/>
      <c r="K28" s="11" t="str">
        <f t="shared" si="0"/>
        <v/>
      </c>
      <c r="L28" s="13">
        <v>0</v>
      </c>
      <c r="M28" s="11"/>
    </row>
    <row r="29" spans="1:13" ht="32">
      <c r="A29" s="11">
        <v>28</v>
      </c>
      <c r="B29" s="11" t="s">
        <v>152</v>
      </c>
      <c r="C29" s="11" t="s">
        <v>156</v>
      </c>
      <c r="D29" s="11" t="s">
        <v>157</v>
      </c>
      <c r="E29" s="11" t="s">
        <v>158</v>
      </c>
      <c r="F29" s="11"/>
      <c r="G29" s="11" t="s">
        <v>68</v>
      </c>
      <c r="H29" s="11" t="s">
        <v>69</v>
      </c>
      <c r="I29" s="12"/>
      <c r="J29" s="12"/>
      <c r="K29" s="11" t="str">
        <f t="shared" si="0"/>
        <v/>
      </c>
      <c r="L29" s="13">
        <v>0</v>
      </c>
      <c r="M29" s="11"/>
    </row>
    <row r="30" spans="1:13" ht="16">
      <c r="A30" s="11">
        <v>29</v>
      </c>
      <c r="B30" s="11" t="s">
        <v>152</v>
      </c>
      <c r="C30" s="11" t="s">
        <v>159</v>
      </c>
      <c r="D30" s="11" t="s">
        <v>160</v>
      </c>
      <c r="E30" s="11" t="s">
        <v>161</v>
      </c>
      <c r="F30" s="11"/>
      <c r="G30" s="11" t="s">
        <v>68</v>
      </c>
      <c r="H30" s="11" t="s">
        <v>69</v>
      </c>
      <c r="I30" s="12"/>
      <c r="J30" s="12"/>
      <c r="K30" s="11" t="str">
        <f t="shared" si="0"/>
        <v/>
      </c>
      <c r="L30" s="13">
        <v>0</v>
      </c>
      <c r="M30" s="11"/>
    </row>
    <row r="31" spans="1:13" ht="32">
      <c r="A31" s="11">
        <v>30</v>
      </c>
      <c r="B31" s="11" t="s">
        <v>152</v>
      </c>
      <c r="C31" s="11" t="s">
        <v>162</v>
      </c>
      <c r="D31" s="11" t="s">
        <v>163</v>
      </c>
      <c r="E31" s="11" t="s">
        <v>164</v>
      </c>
      <c r="F31" s="11"/>
      <c r="G31" s="11" t="s">
        <v>68</v>
      </c>
      <c r="H31" s="11" t="s">
        <v>100</v>
      </c>
      <c r="I31" s="12"/>
      <c r="J31" s="12"/>
      <c r="K31" s="11" t="str">
        <f t="shared" si="0"/>
        <v/>
      </c>
      <c r="L31" s="13">
        <v>0</v>
      </c>
      <c r="M31" s="11"/>
    </row>
    <row r="32" spans="1:13" ht="16">
      <c r="A32" s="11">
        <v>31</v>
      </c>
      <c r="B32" s="11" t="s">
        <v>152</v>
      </c>
      <c r="C32" s="11" t="s">
        <v>165</v>
      </c>
      <c r="D32" s="11" t="s">
        <v>166</v>
      </c>
      <c r="E32" s="11" t="s">
        <v>167</v>
      </c>
      <c r="F32" s="11"/>
      <c r="G32" s="11" t="s">
        <v>68</v>
      </c>
      <c r="H32" s="11" t="s">
        <v>69</v>
      </c>
      <c r="I32" s="12"/>
      <c r="J32" s="12"/>
      <c r="K32" s="11" t="str">
        <f t="shared" si="0"/>
        <v/>
      </c>
      <c r="L32" s="13">
        <v>0</v>
      </c>
      <c r="M32" s="11"/>
    </row>
    <row r="33" spans="1:13" ht="16">
      <c r="A33" s="11">
        <v>32</v>
      </c>
      <c r="B33" s="11" t="s">
        <v>152</v>
      </c>
      <c r="C33" s="11" t="s">
        <v>168</v>
      </c>
      <c r="D33" s="11" t="s">
        <v>169</v>
      </c>
      <c r="E33" s="11" t="s">
        <v>170</v>
      </c>
      <c r="F33" s="11"/>
      <c r="G33" s="11" t="s">
        <v>68</v>
      </c>
      <c r="H33" s="11" t="s">
        <v>69</v>
      </c>
      <c r="I33" s="12"/>
      <c r="J33" s="12"/>
      <c r="K33" s="11" t="str">
        <f t="shared" si="0"/>
        <v/>
      </c>
      <c r="L33" s="13">
        <v>0</v>
      </c>
      <c r="M33" s="11"/>
    </row>
    <row r="34" spans="1:13" ht="32">
      <c r="A34" s="11">
        <v>33</v>
      </c>
      <c r="B34" s="11" t="s">
        <v>171</v>
      </c>
      <c r="C34" s="11" t="s">
        <v>172</v>
      </c>
      <c r="D34" s="11" t="s">
        <v>173</v>
      </c>
      <c r="E34" s="11" t="s">
        <v>174</v>
      </c>
      <c r="F34" s="11"/>
      <c r="G34" s="11" t="s">
        <v>68</v>
      </c>
      <c r="H34" s="11" t="s">
        <v>69</v>
      </c>
      <c r="I34" s="12"/>
      <c r="J34" s="12"/>
      <c r="K34" s="11" t="str">
        <f t="shared" ref="K34:K65" si="1">IF(OR(I34="",J34=""),"",J34-I34+1)</f>
        <v/>
      </c>
      <c r="L34" s="13">
        <v>0</v>
      </c>
      <c r="M34" s="11"/>
    </row>
    <row r="35" spans="1:13" ht="32">
      <c r="A35" s="11">
        <v>34</v>
      </c>
      <c r="B35" s="11" t="s">
        <v>171</v>
      </c>
      <c r="C35" s="11" t="s">
        <v>175</v>
      </c>
      <c r="D35" s="11" t="s">
        <v>176</v>
      </c>
      <c r="E35" s="11" t="s">
        <v>177</v>
      </c>
      <c r="F35" s="11"/>
      <c r="G35" s="11" t="s">
        <v>68</v>
      </c>
      <c r="H35" s="11" t="s">
        <v>100</v>
      </c>
      <c r="I35" s="12"/>
      <c r="J35" s="12"/>
      <c r="K35" s="11" t="str">
        <f t="shared" si="1"/>
        <v/>
      </c>
      <c r="L35" s="13">
        <v>0</v>
      </c>
      <c r="M35" s="11"/>
    </row>
    <row r="36" spans="1:13" ht="32">
      <c r="A36" s="11">
        <v>35</v>
      </c>
      <c r="B36" s="11" t="s">
        <v>171</v>
      </c>
      <c r="C36" s="11" t="s">
        <v>178</v>
      </c>
      <c r="D36" s="11" t="s">
        <v>179</v>
      </c>
      <c r="E36" s="11" t="s">
        <v>180</v>
      </c>
      <c r="F36" s="11"/>
      <c r="G36" s="11" t="s">
        <v>68</v>
      </c>
      <c r="H36" s="11" t="s">
        <v>100</v>
      </c>
      <c r="I36" s="12"/>
      <c r="J36" s="12"/>
      <c r="K36" s="11" t="str">
        <f t="shared" si="1"/>
        <v/>
      </c>
      <c r="L36" s="13">
        <v>0</v>
      </c>
      <c r="M36" s="11"/>
    </row>
    <row r="37" spans="1:13" ht="16">
      <c r="A37" s="11">
        <v>36</v>
      </c>
      <c r="B37" s="11" t="s">
        <v>171</v>
      </c>
      <c r="C37" s="11" t="s">
        <v>181</v>
      </c>
      <c r="D37" s="11" t="s">
        <v>182</v>
      </c>
      <c r="E37" s="11" t="s">
        <v>183</v>
      </c>
      <c r="F37" s="11"/>
      <c r="G37" s="11" t="s">
        <v>68</v>
      </c>
      <c r="H37" s="11" t="s">
        <v>100</v>
      </c>
      <c r="I37" s="12"/>
      <c r="J37" s="12"/>
      <c r="K37" s="11" t="str">
        <f t="shared" si="1"/>
        <v/>
      </c>
      <c r="L37" s="13">
        <v>0</v>
      </c>
      <c r="M37" s="11"/>
    </row>
    <row r="38" spans="1:13" ht="16">
      <c r="A38" s="11">
        <v>37</v>
      </c>
      <c r="B38" s="11" t="s">
        <v>171</v>
      </c>
      <c r="C38" s="11" t="s">
        <v>184</v>
      </c>
      <c r="D38" s="11" t="s">
        <v>185</v>
      </c>
      <c r="E38" s="11" t="s">
        <v>186</v>
      </c>
      <c r="F38" s="11"/>
      <c r="G38" s="11" t="s">
        <v>68</v>
      </c>
      <c r="H38" s="11" t="s">
        <v>100</v>
      </c>
      <c r="I38" s="12"/>
      <c r="J38" s="12"/>
      <c r="K38" s="11" t="str">
        <f t="shared" si="1"/>
        <v/>
      </c>
      <c r="L38" s="13">
        <v>0</v>
      </c>
      <c r="M38" s="11"/>
    </row>
    <row r="39" spans="1:13" ht="32">
      <c r="A39" s="11">
        <v>38</v>
      </c>
      <c r="B39" s="11" t="s">
        <v>187</v>
      </c>
      <c r="C39" s="11" t="s">
        <v>188</v>
      </c>
      <c r="D39" s="11" t="s">
        <v>189</v>
      </c>
      <c r="E39" s="11" t="s">
        <v>190</v>
      </c>
      <c r="F39" s="11"/>
      <c r="G39" s="11" t="s">
        <v>68</v>
      </c>
      <c r="H39" s="11" t="s">
        <v>100</v>
      </c>
      <c r="I39" s="12"/>
      <c r="J39" s="12"/>
      <c r="K39" s="11" t="str">
        <f t="shared" si="1"/>
        <v/>
      </c>
      <c r="L39" s="13">
        <v>0</v>
      </c>
      <c r="M39" s="11"/>
    </row>
    <row r="40" spans="1:13" ht="16">
      <c r="A40" s="11">
        <v>39</v>
      </c>
      <c r="B40" s="11" t="s">
        <v>187</v>
      </c>
      <c r="C40" s="11" t="s">
        <v>191</v>
      </c>
      <c r="D40" s="11" t="s">
        <v>192</v>
      </c>
      <c r="E40" s="11" t="s">
        <v>193</v>
      </c>
      <c r="F40" s="11"/>
      <c r="G40" s="11" t="s">
        <v>68</v>
      </c>
      <c r="H40" s="11" t="s">
        <v>100</v>
      </c>
      <c r="I40" s="12"/>
      <c r="J40" s="12"/>
      <c r="K40" s="11" t="str">
        <f t="shared" si="1"/>
        <v/>
      </c>
      <c r="L40" s="13">
        <v>0</v>
      </c>
      <c r="M40" s="11"/>
    </row>
    <row r="41" spans="1:13" ht="32">
      <c r="A41" s="11">
        <v>40</v>
      </c>
      <c r="B41" s="11" t="s">
        <v>187</v>
      </c>
      <c r="C41" s="11" t="s">
        <v>194</v>
      </c>
      <c r="D41" s="11" t="s">
        <v>195</v>
      </c>
      <c r="E41" s="11" t="s">
        <v>196</v>
      </c>
      <c r="F41" s="11"/>
      <c r="G41" s="11" t="s">
        <v>68</v>
      </c>
      <c r="H41" s="11" t="s">
        <v>69</v>
      </c>
      <c r="I41" s="12"/>
      <c r="J41" s="12"/>
      <c r="K41" s="11" t="str">
        <f t="shared" si="1"/>
        <v/>
      </c>
      <c r="L41" s="13">
        <v>0</v>
      </c>
      <c r="M41" s="11"/>
    </row>
    <row r="42" spans="1:13" ht="16">
      <c r="A42" s="11">
        <v>41</v>
      </c>
      <c r="B42" s="11" t="s">
        <v>187</v>
      </c>
      <c r="C42" s="11" t="s">
        <v>197</v>
      </c>
      <c r="D42" s="11" t="s">
        <v>198</v>
      </c>
      <c r="E42" s="11" t="s">
        <v>199</v>
      </c>
      <c r="F42" s="11"/>
      <c r="G42" s="11" t="s">
        <v>68</v>
      </c>
      <c r="H42" s="11" t="s">
        <v>100</v>
      </c>
      <c r="I42" s="12"/>
      <c r="J42" s="12"/>
      <c r="K42" s="11" t="str">
        <f t="shared" si="1"/>
        <v/>
      </c>
      <c r="L42" s="13">
        <v>0</v>
      </c>
      <c r="M42" s="11"/>
    </row>
    <row r="43" spans="1:13" ht="32">
      <c r="A43" s="11">
        <v>42</v>
      </c>
      <c r="B43" s="11" t="s">
        <v>200</v>
      </c>
      <c r="C43" s="11" t="s">
        <v>201</v>
      </c>
      <c r="D43" s="11" t="s">
        <v>202</v>
      </c>
      <c r="E43" s="11" t="s">
        <v>203</v>
      </c>
      <c r="F43" s="11"/>
      <c r="G43" s="11" t="s">
        <v>68</v>
      </c>
      <c r="H43" s="11" t="s">
        <v>69</v>
      </c>
      <c r="I43" s="12"/>
      <c r="J43" s="12"/>
      <c r="K43" s="11" t="str">
        <f t="shared" si="1"/>
        <v/>
      </c>
      <c r="L43" s="13">
        <v>0</v>
      </c>
      <c r="M43" s="11"/>
    </row>
    <row r="44" spans="1:13" ht="16">
      <c r="A44" s="11">
        <v>43</v>
      </c>
      <c r="B44" s="11" t="s">
        <v>200</v>
      </c>
      <c r="C44" s="11" t="s">
        <v>204</v>
      </c>
      <c r="D44" s="11" t="s">
        <v>205</v>
      </c>
      <c r="E44" s="11" t="s">
        <v>206</v>
      </c>
      <c r="F44" s="11"/>
      <c r="G44" s="11" t="s">
        <v>68</v>
      </c>
      <c r="H44" s="11" t="s">
        <v>100</v>
      </c>
      <c r="I44" s="12"/>
      <c r="J44" s="12"/>
      <c r="K44" s="11" t="str">
        <f t="shared" si="1"/>
        <v/>
      </c>
      <c r="L44" s="13">
        <v>0</v>
      </c>
      <c r="M44" s="11"/>
    </row>
    <row r="45" spans="1:13" ht="32">
      <c r="A45" s="11">
        <v>44</v>
      </c>
      <c r="B45" s="11" t="s">
        <v>200</v>
      </c>
      <c r="C45" s="11" t="s">
        <v>207</v>
      </c>
      <c r="D45" s="11" t="s">
        <v>208</v>
      </c>
      <c r="E45" s="11" t="s">
        <v>209</v>
      </c>
      <c r="F45" s="11"/>
      <c r="G45" s="11" t="s">
        <v>68</v>
      </c>
      <c r="H45" s="11" t="s">
        <v>69</v>
      </c>
      <c r="I45" s="12"/>
      <c r="J45" s="12"/>
      <c r="K45" s="11" t="str">
        <f t="shared" si="1"/>
        <v/>
      </c>
      <c r="L45" s="13">
        <v>0</v>
      </c>
      <c r="M45" s="11"/>
    </row>
    <row r="46" spans="1:13" ht="16">
      <c r="A46" s="11">
        <v>45</v>
      </c>
      <c r="B46" s="11" t="s">
        <v>200</v>
      </c>
      <c r="C46" s="11" t="s">
        <v>210</v>
      </c>
      <c r="D46" s="11" t="s">
        <v>211</v>
      </c>
      <c r="E46" s="11" t="s">
        <v>212</v>
      </c>
      <c r="F46" s="11"/>
      <c r="G46" s="11" t="s">
        <v>68</v>
      </c>
      <c r="H46" s="11" t="s">
        <v>69</v>
      </c>
      <c r="I46" s="12"/>
      <c r="J46" s="12"/>
      <c r="K46" s="11" t="str">
        <f t="shared" si="1"/>
        <v/>
      </c>
      <c r="L46" s="13">
        <v>0</v>
      </c>
      <c r="M46" s="11"/>
    </row>
    <row r="47" spans="1:13" ht="16">
      <c r="A47" s="11">
        <v>46</v>
      </c>
      <c r="B47" s="11" t="s">
        <v>200</v>
      </c>
      <c r="C47" s="11" t="s">
        <v>213</v>
      </c>
      <c r="D47" s="11" t="s">
        <v>214</v>
      </c>
      <c r="E47" s="11" t="s">
        <v>215</v>
      </c>
      <c r="F47" s="11"/>
      <c r="G47" s="11" t="s">
        <v>68</v>
      </c>
      <c r="H47" s="11" t="s">
        <v>100</v>
      </c>
      <c r="I47" s="12"/>
      <c r="J47" s="12"/>
      <c r="K47" s="11" t="str">
        <f t="shared" si="1"/>
        <v/>
      </c>
      <c r="L47" s="13">
        <v>0</v>
      </c>
      <c r="M47" s="11"/>
    </row>
    <row r="48" spans="1:13" ht="32">
      <c r="A48" s="11">
        <v>47</v>
      </c>
      <c r="B48" s="11" t="s">
        <v>216</v>
      </c>
      <c r="C48" s="11" t="s">
        <v>217</v>
      </c>
      <c r="D48" s="11" t="s">
        <v>218</v>
      </c>
      <c r="E48" s="11" t="s">
        <v>219</v>
      </c>
      <c r="F48" s="11"/>
      <c r="G48" s="11" t="s">
        <v>68</v>
      </c>
      <c r="H48" s="11" t="s">
        <v>69</v>
      </c>
      <c r="I48" s="12"/>
      <c r="J48" s="12"/>
      <c r="K48" s="11" t="str">
        <f t="shared" si="1"/>
        <v/>
      </c>
      <c r="L48" s="13">
        <v>0</v>
      </c>
      <c r="M48" s="11"/>
    </row>
    <row r="49" spans="1:13" ht="32">
      <c r="A49" s="11">
        <v>48</v>
      </c>
      <c r="B49" s="11" t="s">
        <v>216</v>
      </c>
      <c r="C49" s="11" t="s">
        <v>220</v>
      </c>
      <c r="D49" s="11" t="s">
        <v>221</v>
      </c>
      <c r="E49" s="11" t="s">
        <v>222</v>
      </c>
      <c r="F49" s="11"/>
      <c r="G49" s="11" t="s">
        <v>68</v>
      </c>
      <c r="H49" s="11" t="s">
        <v>69</v>
      </c>
      <c r="I49" s="12"/>
      <c r="J49" s="12"/>
      <c r="K49" s="11" t="str">
        <f t="shared" si="1"/>
        <v/>
      </c>
      <c r="L49" s="13">
        <v>0</v>
      </c>
      <c r="M49" s="11"/>
    </row>
    <row r="50" spans="1:13" ht="16">
      <c r="A50" s="11">
        <v>49</v>
      </c>
      <c r="B50" s="11" t="s">
        <v>216</v>
      </c>
      <c r="C50" s="11" t="s">
        <v>223</v>
      </c>
      <c r="D50" s="11" t="s">
        <v>224</v>
      </c>
      <c r="E50" s="11" t="s">
        <v>225</v>
      </c>
      <c r="F50" s="11"/>
      <c r="G50" s="11" t="s">
        <v>68</v>
      </c>
      <c r="H50" s="11" t="s">
        <v>100</v>
      </c>
      <c r="I50" s="12"/>
      <c r="J50" s="12"/>
      <c r="K50" s="11" t="str">
        <f t="shared" si="1"/>
        <v/>
      </c>
      <c r="L50" s="13">
        <v>0</v>
      </c>
      <c r="M50" s="11"/>
    </row>
    <row r="51" spans="1:13" ht="16">
      <c r="A51" s="11">
        <v>50</v>
      </c>
      <c r="B51" s="11" t="s">
        <v>216</v>
      </c>
      <c r="C51" s="11" t="s">
        <v>226</v>
      </c>
      <c r="D51" s="11" t="s">
        <v>227</v>
      </c>
      <c r="E51" s="11" t="s">
        <v>228</v>
      </c>
      <c r="F51" s="11"/>
      <c r="G51" s="11" t="s">
        <v>68</v>
      </c>
      <c r="H51" s="11" t="s">
        <v>69</v>
      </c>
      <c r="I51" s="12"/>
      <c r="J51" s="12"/>
      <c r="K51" s="11" t="str">
        <f t="shared" si="1"/>
        <v/>
      </c>
      <c r="L51" s="13">
        <v>0</v>
      </c>
      <c r="M51" s="11"/>
    </row>
    <row r="52" spans="1:13" ht="32">
      <c r="A52" s="11">
        <v>51</v>
      </c>
      <c r="B52" s="11" t="s">
        <v>216</v>
      </c>
      <c r="C52" s="11" t="s">
        <v>229</v>
      </c>
      <c r="D52" s="11" t="s">
        <v>230</v>
      </c>
      <c r="E52" s="11" t="s">
        <v>231</v>
      </c>
      <c r="F52" s="11"/>
      <c r="G52" s="11" t="s">
        <v>68</v>
      </c>
      <c r="H52" s="11" t="s">
        <v>100</v>
      </c>
      <c r="I52" s="12"/>
      <c r="J52" s="12"/>
      <c r="K52" s="11" t="str">
        <f t="shared" si="1"/>
        <v/>
      </c>
      <c r="L52" s="13">
        <v>0</v>
      </c>
      <c r="M52" s="11"/>
    </row>
    <row r="53" spans="1:13" ht="32">
      <c r="A53" s="11">
        <v>52</v>
      </c>
      <c r="B53" s="11" t="s">
        <v>232</v>
      </c>
      <c r="C53" s="11" t="s">
        <v>233</v>
      </c>
      <c r="D53" s="11" t="s">
        <v>234</v>
      </c>
      <c r="E53" s="11" t="s">
        <v>235</v>
      </c>
      <c r="F53" s="11"/>
      <c r="G53" s="11" t="s">
        <v>68</v>
      </c>
      <c r="H53" s="11" t="s">
        <v>69</v>
      </c>
      <c r="I53" s="12"/>
      <c r="J53" s="12"/>
      <c r="K53" s="11" t="str">
        <f t="shared" si="1"/>
        <v/>
      </c>
      <c r="L53" s="13">
        <v>0</v>
      </c>
      <c r="M53" s="11"/>
    </row>
    <row r="54" spans="1:13" ht="16">
      <c r="A54" s="11">
        <v>53</v>
      </c>
      <c r="B54" s="11" t="s">
        <v>232</v>
      </c>
      <c r="C54" s="11" t="s">
        <v>236</v>
      </c>
      <c r="D54" s="11" t="s">
        <v>237</v>
      </c>
      <c r="E54" s="11" t="s">
        <v>238</v>
      </c>
      <c r="F54" s="11"/>
      <c r="G54" s="11" t="s">
        <v>68</v>
      </c>
      <c r="H54" s="11" t="s">
        <v>69</v>
      </c>
      <c r="I54" s="12"/>
      <c r="J54" s="12"/>
      <c r="K54" s="11" t="str">
        <f t="shared" si="1"/>
        <v/>
      </c>
      <c r="L54" s="13">
        <v>0</v>
      </c>
      <c r="M54" s="11"/>
    </row>
    <row r="55" spans="1:13" ht="32">
      <c r="A55" s="11">
        <v>54</v>
      </c>
      <c r="B55" s="11" t="s">
        <v>232</v>
      </c>
      <c r="C55" s="11" t="s">
        <v>239</v>
      </c>
      <c r="D55" s="11" t="s">
        <v>240</v>
      </c>
      <c r="E55" s="11" t="s">
        <v>241</v>
      </c>
      <c r="F55" s="11"/>
      <c r="G55" s="11" t="s">
        <v>68</v>
      </c>
      <c r="H55" s="11" t="s">
        <v>100</v>
      </c>
      <c r="I55" s="12"/>
      <c r="J55" s="12"/>
      <c r="K55" s="11" t="str">
        <f t="shared" si="1"/>
        <v/>
      </c>
      <c r="L55" s="13">
        <v>0</v>
      </c>
      <c r="M55" s="11"/>
    </row>
    <row r="56" spans="1:13" ht="16">
      <c r="A56" s="11">
        <v>55</v>
      </c>
      <c r="B56" s="11" t="s">
        <v>232</v>
      </c>
      <c r="C56" s="11" t="s">
        <v>242</v>
      </c>
      <c r="D56" s="11" t="s">
        <v>243</v>
      </c>
      <c r="E56" s="11" t="s">
        <v>244</v>
      </c>
      <c r="F56" s="11"/>
      <c r="G56" s="11" t="s">
        <v>68</v>
      </c>
      <c r="H56" s="11" t="s">
        <v>100</v>
      </c>
      <c r="I56" s="12"/>
      <c r="J56" s="12"/>
      <c r="K56" s="11" t="str">
        <f t="shared" si="1"/>
        <v/>
      </c>
      <c r="L56" s="13">
        <v>0</v>
      </c>
      <c r="M56" s="11"/>
    </row>
    <row r="57" spans="1:13" ht="16">
      <c r="A57" s="11">
        <v>56</v>
      </c>
      <c r="B57" s="11" t="s">
        <v>232</v>
      </c>
      <c r="C57" s="11" t="s">
        <v>245</v>
      </c>
      <c r="D57" s="11" t="s">
        <v>246</v>
      </c>
      <c r="E57" s="11" t="s">
        <v>247</v>
      </c>
      <c r="F57" s="11"/>
      <c r="G57" s="11" t="s">
        <v>68</v>
      </c>
      <c r="H57" s="11" t="s">
        <v>69</v>
      </c>
      <c r="I57" s="12"/>
      <c r="J57" s="12"/>
      <c r="K57" s="11" t="str">
        <f t="shared" si="1"/>
        <v/>
      </c>
      <c r="L57" s="13">
        <v>0</v>
      </c>
      <c r="M57" s="11"/>
    </row>
    <row r="58" spans="1:13" ht="16">
      <c r="A58" s="11">
        <v>57</v>
      </c>
      <c r="B58" s="11" t="s">
        <v>232</v>
      </c>
      <c r="C58" s="11" t="s">
        <v>248</v>
      </c>
      <c r="D58" s="11" t="s">
        <v>249</v>
      </c>
      <c r="E58" s="11" t="s">
        <v>250</v>
      </c>
      <c r="F58" s="11"/>
      <c r="G58" s="11" t="s">
        <v>68</v>
      </c>
      <c r="H58" s="11" t="s">
        <v>100</v>
      </c>
      <c r="I58" s="12"/>
      <c r="J58" s="12"/>
      <c r="K58" s="11" t="str">
        <f t="shared" si="1"/>
        <v/>
      </c>
      <c r="L58" s="13">
        <v>0</v>
      </c>
      <c r="M58" s="11"/>
    </row>
    <row r="59" spans="1:13" ht="32">
      <c r="A59" s="11">
        <v>58</v>
      </c>
      <c r="B59" s="11" t="s">
        <v>251</v>
      </c>
      <c r="C59" s="11" t="s">
        <v>252</v>
      </c>
      <c r="D59" s="11" t="s">
        <v>253</v>
      </c>
      <c r="E59" s="11" t="s">
        <v>254</v>
      </c>
      <c r="F59" s="11"/>
      <c r="G59" s="11" t="s">
        <v>68</v>
      </c>
      <c r="H59" s="11" t="s">
        <v>69</v>
      </c>
      <c r="I59" s="12"/>
      <c r="J59" s="12"/>
      <c r="K59" s="11" t="str">
        <f t="shared" si="1"/>
        <v/>
      </c>
      <c r="L59" s="13">
        <v>0</v>
      </c>
      <c r="M59" s="11"/>
    </row>
    <row r="60" spans="1:13" ht="32">
      <c r="A60" s="11">
        <v>59</v>
      </c>
      <c r="B60" s="11" t="s">
        <v>251</v>
      </c>
      <c r="C60" s="11" t="s">
        <v>255</v>
      </c>
      <c r="D60" s="11" t="s">
        <v>256</v>
      </c>
      <c r="E60" s="11" t="s">
        <v>257</v>
      </c>
      <c r="F60" s="11"/>
      <c r="G60" s="11" t="s">
        <v>68</v>
      </c>
      <c r="H60" s="11" t="s">
        <v>100</v>
      </c>
      <c r="I60" s="12"/>
      <c r="J60" s="12"/>
      <c r="K60" s="11" t="str">
        <f t="shared" si="1"/>
        <v/>
      </c>
      <c r="L60" s="13">
        <v>0</v>
      </c>
      <c r="M60" s="11"/>
    </row>
    <row r="61" spans="1:13" ht="32">
      <c r="A61" s="11">
        <v>60</v>
      </c>
      <c r="B61" s="11" t="s">
        <v>251</v>
      </c>
      <c r="C61" s="11" t="s">
        <v>258</v>
      </c>
      <c r="D61" s="11" t="s">
        <v>259</v>
      </c>
      <c r="E61" s="11" t="s">
        <v>260</v>
      </c>
      <c r="F61" s="11"/>
      <c r="G61" s="11" t="s">
        <v>68</v>
      </c>
      <c r="H61" s="11" t="s">
        <v>100</v>
      </c>
      <c r="I61" s="12"/>
      <c r="J61" s="12"/>
      <c r="K61" s="11" t="str">
        <f t="shared" si="1"/>
        <v/>
      </c>
      <c r="L61" s="13">
        <v>0</v>
      </c>
      <c r="M61" s="11"/>
    </row>
    <row r="62" spans="1:13" ht="16">
      <c r="A62" s="11">
        <v>61</v>
      </c>
      <c r="B62" s="11" t="s">
        <v>251</v>
      </c>
      <c r="C62" s="11" t="s">
        <v>261</v>
      </c>
      <c r="D62" s="11" t="s">
        <v>262</v>
      </c>
      <c r="E62" s="11" t="s">
        <v>263</v>
      </c>
      <c r="F62" s="11"/>
      <c r="G62" s="11" t="s">
        <v>68</v>
      </c>
      <c r="H62" s="11" t="s">
        <v>69</v>
      </c>
      <c r="I62" s="12"/>
      <c r="J62" s="12"/>
      <c r="K62" s="11" t="str">
        <f t="shared" si="1"/>
        <v/>
      </c>
      <c r="L62" s="13">
        <v>0</v>
      </c>
      <c r="M62" s="11"/>
    </row>
    <row r="63" spans="1:13" ht="32">
      <c r="A63" s="11">
        <v>62</v>
      </c>
      <c r="B63" s="11" t="s">
        <v>251</v>
      </c>
      <c r="C63" s="11" t="s">
        <v>264</v>
      </c>
      <c r="D63" s="11" t="s">
        <v>265</v>
      </c>
      <c r="E63" s="11" t="s">
        <v>266</v>
      </c>
      <c r="F63" s="11"/>
      <c r="G63" s="11" t="s">
        <v>68</v>
      </c>
      <c r="H63" s="11" t="s">
        <v>100</v>
      </c>
      <c r="I63" s="12"/>
      <c r="J63" s="12"/>
      <c r="K63" s="11" t="str">
        <f t="shared" si="1"/>
        <v/>
      </c>
      <c r="L63" s="13">
        <v>0</v>
      </c>
      <c r="M63" s="11"/>
    </row>
    <row r="64" spans="1:13" ht="32">
      <c r="A64" s="11">
        <v>63</v>
      </c>
      <c r="B64" s="11" t="s">
        <v>267</v>
      </c>
      <c r="C64" s="11" t="s">
        <v>268</v>
      </c>
      <c r="D64" s="11" t="s">
        <v>269</v>
      </c>
      <c r="E64" s="11" t="s">
        <v>270</v>
      </c>
      <c r="F64" s="11"/>
      <c r="G64" s="11" t="s">
        <v>68</v>
      </c>
      <c r="H64" s="11" t="s">
        <v>69</v>
      </c>
      <c r="I64" s="12"/>
      <c r="J64" s="12"/>
      <c r="K64" s="11" t="str">
        <f t="shared" si="1"/>
        <v/>
      </c>
      <c r="L64" s="13">
        <v>0</v>
      </c>
      <c r="M64" s="11"/>
    </row>
    <row r="65" spans="1:13" ht="32">
      <c r="A65" s="11">
        <v>64</v>
      </c>
      <c r="B65" s="11" t="s">
        <v>267</v>
      </c>
      <c r="C65" s="11" t="s">
        <v>271</v>
      </c>
      <c r="D65" s="11" t="s">
        <v>272</v>
      </c>
      <c r="E65" s="11" t="s">
        <v>273</v>
      </c>
      <c r="F65" s="11"/>
      <c r="G65" s="11" t="s">
        <v>68</v>
      </c>
      <c r="H65" s="11" t="s">
        <v>69</v>
      </c>
      <c r="I65" s="12"/>
      <c r="J65" s="12"/>
      <c r="K65" s="11" t="str">
        <f t="shared" si="1"/>
        <v/>
      </c>
      <c r="L65" s="13">
        <v>0</v>
      </c>
      <c r="M65" s="11"/>
    </row>
    <row r="66" spans="1:13" ht="32">
      <c r="A66" s="11">
        <v>65</v>
      </c>
      <c r="B66" s="11" t="s">
        <v>267</v>
      </c>
      <c r="C66" s="11" t="s">
        <v>274</v>
      </c>
      <c r="D66" s="11" t="s">
        <v>275</v>
      </c>
      <c r="E66" s="11" t="s">
        <v>276</v>
      </c>
      <c r="F66" s="11"/>
      <c r="G66" s="11" t="s">
        <v>68</v>
      </c>
      <c r="H66" s="11" t="s">
        <v>69</v>
      </c>
      <c r="I66" s="12"/>
      <c r="J66" s="12"/>
      <c r="K66" s="11" t="str">
        <f t="shared" ref="K66:K76" si="2">IF(OR(I66="",J66=""),"",J66-I66+1)</f>
        <v/>
      </c>
      <c r="L66" s="13">
        <v>0</v>
      </c>
      <c r="M66" s="11"/>
    </row>
    <row r="67" spans="1:13" ht="32">
      <c r="A67" s="11">
        <v>66</v>
      </c>
      <c r="B67" s="11" t="s">
        <v>267</v>
      </c>
      <c r="C67" s="11" t="s">
        <v>277</v>
      </c>
      <c r="D67" s="11" t="s">
        <v>278</v>
      </c>
      <c r="E67" s="11" t="s">
        <v>279</v>
      </c>
      <c r="F67" s="11"/>
      <c r="G67" s="11" t="s">
        <v>68</v>
      </c>
      <c r="H67" s="11" t="s">
        <v>100</v>
      </c>
      <c r="I67" s="12"/>
      <c r="J67" s="12"/>
      <c r="K67" s="11" t="str">
        <f t="shared" si="2"/>
        <v/>
      </c>
      <c r="L67" s="13">
        <v>0</v>
      </c>
      <c r="M67" s="11"/>
    </row>
    <row r="68" spans="1:13" ht="32">
      <c r="A68" s="11">
        <v>67</v>
      </c>
      <c r="B68" s="11" t="s">
        <v>267</v>
      </c>
      <c r="C68" s="11" t="s">
        <v>280</v>
      </c>
      <c r="D68" s="11" t="s">
        <v>281</v>
      </c>
      <c r="E68" s="11" t="s">
        <v>282</v>
      </c>
      <c r="F68" s="11"/>
      <c r="G68" s="11" t="s">
        <v>68</v>
      </c>
      <c r="H68" s="11" t="s">
        <v>100</v>
      </c>
      <c r="I68" s="12"/>
      <c r="J68" s="12"/>
      <c r="K68" s="11" t="str">
        <f t="shared" si="2"/>
        <v/>
      </c>
      <c r="L68" s="13">
        <v>0</v>
      </c>
      <c r="M68" s="11"/>
    </row>
    <row r="69" spans="1:13" ht="32">
      <c r="A69" s="11">
        <v>68</v>
      </c>
      <c r="B69" s="11" t="s">
        <v>267</v>
      </c>
      <c r="C69" s="11" t="s">
        <v>283</v>
      </c>
      <c r="D69" s="11" t="s">
        <v>284</v>
      </c>
      <c r="E69" s="11" t="s">
        <v>285</v>
      </c>
      <c r="F69" s="11"/>
      <c r="G69" s="11" t="s">
        <v>68</v>
      </c>
      <c r="H69" s="11" t="s">
        <v>69</v>
      </c>
      <c r="I69" s="12"/>
      <c r="J69" s="12"/>
      <c r="K69" s="11" t="str">
        <f t="shared" si="2"/>
        <v/>
      </c>
      <c r="L69" s="13">
        <v>0</v>
      </c>
      <c r="M69" s="11"/>
    </row>
    <row r="70" spans="1:13" ht="32">
      <c r="A70" s="11">
        <v>69</v>
      </c>
      <c r="B70" s="11" t="s">
        <v>267</v>
      </c>
      <c r="C70" s="11" t="s">
        <v>286</v>
      </c>
      <c r="D70" s="11" t="s">
        <v>287</v>
      </c>
      <c r="E70" s="11" t="s">
        <v>288</v>
      </c>
      <c r="F70" s="11"/>
      <c r="G70" s="11" t="s">
        <v>68</v>
      </c>
      <c r="H70" s="11" t="s">
        <v>69</v>
      </c>
      <c r="I70" s="12"/>
      <c r="J70" s="12"/>
      <c r="K70" s="11" t="str">
        <f t="shared" si="2"/>
        <v/>
      </c>
      <c r="L70" s="13">
        <v>0</v>
      </c>
      <c r="M70" s="11"/>
    </row>
    <row r="71" spans="1:13" ht="32">
      <c r="A71" s="11">
        <v>70</v>
      </c>
      <c r="B71" s="11" t="s">
        <v>267</v>
      </c>
      <c r="C71" s="11" t="s">
        <v>289</v>
      </c>
      <c r="D71" s="11" t="s">
        <v>290</v>
      </c>
      <c r="E71" s="11" t="s">
        <v>291</v>
      </c>
      <c r="F71" s="11"/>
      <c r="G71" s="11" t="s">
        <v>68</v>
      </c>
      <c r="H71" s="11" t="s">
        <v>100</v>
      </c>
      <c r="I71" s="12"/>
      <c r="J71" s="12"/>
      <c r="K71" s="11" t="str">
        <f t="shared" si="2"/>
        <v/>
      </c>
      <c r="L71" s="13">
        <v>0</v>
      </c>
      <c r="M71" s="11"/>
    </row>
    <row r="72" spans="1:13" ht="32">
      <c r="A72" s="11">
        <v>71</v>
      </c>
      <c r="B72" s="11" t="s">
        <v>292</v>
      </c>
      <c r="C72" s="11" t="s">
        <v>293</v>
      </c>
      <c r="D72" s="11" t="s">
        <v>294</v>
      </c>
      <c r="E72" s="11" t="s">
        <v>295</v>
      </c>
      <c r="F72" s="11"/>
      <c r="G72" s="11" t="s">
        <v>68</v>
      </c>
      <c r="H72" s="11" t="s">
        <v>69</v>
      </c>
      <c r="I72" s="12"/>
      <c r="J72" s="12"/>
      <c r="K72" s="11" t="str">
        <f t="shared" si="2"/>
        <v/>
      </c>
      <c r="L72" s="13">
        <v>0</v>
      </c>
      <c r="M72" s="11"/>
    </row>
    <row r="73" spans="1:13" ht="32">
      <c r="A73" s="11">
        <v>72</v>
      </c>
      <c r="B73" s="11" t="s">
        <v>292</v>
      </c>
      <c r="C73" s="11" t="s">
        <v>296</v>
      </c>
      <c r="D73" s="11" t="s">
        <v>297</v>
      </c>
      <c r="E73" s="11" t="s">
        <v>298</v>
      </c>
      <c r="F73" s="11"/>
      <c r="G73" s="11" t="s">
        <v>68</v>
      </c>
      <c r="H73" s="11" t="s">
        <v>69</v>
      </c>
      <c r="I73" s="12"/>
      <c r="J73" s="12"/>
      <c r="K73" s="11" t="str">
        <f t="shared" si="2"/>
        <v/>
      </c>
      <c r="L73" s="13">
        <v>0</v>
      </c>
      <c r="M73" s="11"/>
    </row>
    <row r="74" spans="1:13" ht="32">
      <c r="A74" s="11">
        <v>73</v>
      </c>
      <c r="B74" s="11" t="s">
        <v>292</v>
      </c>
      <c r="C74" s="11" t="s">
        <v>299</v>
      </c>
      <c r="D74" s="11" t="s">
        <v>300</v>
      </c>
      <c r="E74" s="11" t="s">
        <v>301</v>
      </c>
      <c r="F74" s="11"/>
      <c r="G74" s="11" t="s">
        <v>68</v>
      </c>
      <c r="H74" s="11" t="s">
        <v>100</v>
      </c>
      <c r="I74" s="12"/>
      <c r="J74" s="12"/>
      <c r="K74" s="11" t="str">
        <f t="shared" si="2"/>
        <v/>
      </c>
      <c r="L74" s="13">
        <v>0</v>
      </c>
      <c r="M74" s="11"/>
    </row>
    <row r="75" spans="1:13" ht="32">
      <c r="A75" s="11">
        <v>74</v>
      </c>
      <c r="B75" s="11" t="s">
        <v>292</v>
      </c>
      <c r="C75" s="11" t="s">
        <v>302</v>
      </c>
      <c r="D75" s="11" t="s">
        <v>303</v>
      </c>
      <c r="E75" s="11" t="s">
        <v>304</v>
      </c>
      <c r="F75" s="11"/>
      <c r="G75" s="11" t="s">
        <v>68</v>
      </c>
      <c r="H75" s="11" t="s">
        <v>69</v>
      </c>
      <c r="I75" s="12"/>
      <c r="J75" s="12"/>
      <c r="K75" s="11" t="str">
        <f t="shared" si="2"/>
        <v/>
      </c>
      <c r="L75" s="13">
        <v>0</v>
      </c>
      <c r="M75" s="11"/>
    </row>
    <row r="76" spans="1:13" ht="32">
      <c r="A76" s="11">
        <v>75</v>
      </c>
      <c r="B76" s="11" t="s">
        <v>292</v>
      </c>
      <c r="C76" s="11" t="s">
        <v>305</v>
      </c>
      <c r="D76" s="11" t="s">
        <v>306</v>
      </c>
      <c r="E76" s="11" t="s">
        <v>307</v>
      </c>
      <c r="F76" s="11"/>
      <c r="G76" s="11" t="s">
        <v>68</v>
      </c>
      <c r="H76" s="11" t="s">
        <v>69</v>
      </c>
      <c r="I76" s="12"/>
      <c r="J76" s="12"/>
      <c r="K76" s="11" t="str">
        <f t="shared" si="2"/>
        <v/>
      </c>
      <c r="L76" s="13">
        <v>0</v>
      </c>
      <c r="M76" s="11"/>
    </row>
  </sheetData>
  <conditionalFormatting sqref="G2:G76">
    <cfRule type="expression" dxfId="3" priority="1">
      <formula>G2="Complete"</formula>
    </cfRule>
    <cfRule type="expression" dxfId="2" priority="2">
      <formula>G2="At risk"</formula>
    </cfRule>
    <cfRule type="expression" dxfId="1" priority="3">
      <formula>G2="Blocked"</formula>
    </cfRule>
  </conditionalFormatting>
  <conditionalFormatting sqref="L2:L76">
    <cfRule type="dataBar" priority="4">
      <dataBar>
        <cfvo type="min"/>
        <cfvo type="max"/>
        <color rgb="FF70AD47"/>
      </dataBar>
    </cfRule>
    <cfRule type="dataBar" priority="5">
      <dataBar>
        <cfvo type="min"/>
        <cfvo type="max"/>
        <color rgb="FF70AD47"/>
      </dataBar>
      <extLst>
        <ext xmlns:x14="http://schemas.microsoft.com/office/spreadsheetml/2009/9/main" uri="{B025F937-C7B1-47D3-B67F-A62EFF666E3E}">
          <x14:id>{104E7576-8CE6-DA8D-1405-7000AF650E60}</x14:id>
        </ext>
      </extLst>
    </cfRule>
  </conditionalFormatting>
  <dataValidations count="3">
    <dataValidation type="list" sqref="G2:G76" xr:uid="{00000000-0002-0000-0200-000000000000}">
      <formula1>"Not started,In progress,At risk,Blocked,Complete,On hold"</formula1>
    </dataValidation>
    <dataValidation type="list" sqref="H2:H76" xr:uid="{00000000-0002-0000-0200-000001000000}">
      <formula1>"High,Medium,Low"</formula1>
    </dataValidation>
    <dataValidation sqref="L2:L76" xr:uid="{00000000-0002-0000-0200-000003000000}">
      <formula1>0</formula1>
      <formula2>100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4E7576-8CE6-DA8D-1405-7000AF650E60}">
            <x14:dataBar>
              <x14:cfvo type="min"/>
              <x14:cfvo type="max"/>
              <x14:negativeFillColor auto="1"/>
              <x14:axisColor auto="1"/>
            </x14:dataBar>
          </x14:cfRule>
          <xm:sqref>L2:L76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78"/>
  <sheetViews>
    <sheetView workbookViewId="0">
      <selection activeCell="G5" sqref="G5"/>
    </sheetView>
  </sheetViews>
  <sheetFormatPr baseColWidth="10" defaultColWidth="8.83203125" defaultRowHeight="14"/>
  <cols>
    <col min="1" max="1" width="6" customWidth="1"/>
    <col min="2" max="2" width="26" customWidth="1"/>
    <col min="3" max="3" width="34" customWidth="1"/>
    <col min="4" max="4" width="20" customWidth="1"/>
    <col min="5" max="5" width="14" customWidth="1"/>
    <col min="6" max="7" width="12" customWidth="1"/>
    <col min="8" max="8" width="11" customWidth="1"/>
    <col min="9" max="13" width="6.33203125" bestFit="1" customWidth="1"/>
    <col min="14" max="22" width="6.6640625" bestFit="1" customWidth="1"/>
    <col min="23" max="26" width="6.1640625" bestFit="1" customWidth="1"/>
    <col min="27" max="34" width="6.5" bestFit="1" customWidth="1"/>
    <col min="35" max="39" width="6.33203125" bestFit="1" customWidth="1"/>
    <col min="40" max="43" width="6.6640625" bestFit="1" customWidth="1"/>
    <col min="44" max="47" width="6.33203125" bestFit="1" customWidth="1"/>
    <col min="48" max="52" width="5.83203125" bestFit="1" customWidth="1"/>
    <col min="53" max="56" width="6.5" bestFit="1" customWidth="1"/>
    <col min="57" max="60" width="6.6640625" bestFit="1" customWidth="1"/>
  </cols>
  <sheetData>
    <row r="1" spans="1:60" ht="20">
      <c r="A1" s="23" t="s">
        <v>308</v>
      </c>
      <c r="B1" s="23"/>
      <c r="C1" s="23"/>
      <c r="D1" s="23"/>
      <c r="E1" s="23"/>
      <c r="F1" s="23"/>
      <c r="G1" s="23"/>
      <c r="H1" s="2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s="18" customFormat="1" ht="11">
      <c r="A2" s="17"/>
      <c r="B2" s="17"/>
      <c r="C2" s="17"/>
      <c r="D2" s="17"/>
      <c r="E2" s="17"/>
      <c r="F2" s="17"/>
      <c r="G2" s="17"/>
      <c r="H2" s="17"/>
      <c r="I2" s="17">
        <f>Setup!$B$5</f>
        <v>0</v>
      </c>
      <c r="J2" s="17">
        <f>Setup!$B$5+7</f>
        <v>7</v>
      </c>
      <c r="K2" s="17">
        <f>Setup!$B$5+14</f>
        <v>14</v>
      </c>
      <c r="L2" s="17">
        <f>Setup!$B$5+21</f>
        <v>21</v>
      </c>
      <c r="M2" s="17">
        <f>Setup!$B$5+28</f>
        <v>28</v>
      </c>
      <c r="N2" s="17">
        <f>Setup!$B$5+35</f>
        <v>35</v>
      </c>
      <c r="O2" s="17">
        <f>Setup!$B$5+42</f>
        <v>42</v>
      </c>
      <c r="P2" s="17">
        <f>Setup!$B$5+49</f>
        <v>49</v>
      </c>
      <c r="Q2" s="17">
        <f>Setup!$B$5+56</f>
        <v>56</v>
      </c>
      <c r="R2" s="17">
        <f>Setup!$B$5+63</f>
        <v>63</v>
      </c>
      <c r="S2" s="17">
        <f>Setup!$B$5+70</f>
        <v>70</v>
      </c>
      <c r="T2" s="17">
        <f>Setup!$B$5+77</f>
        <v>77</v>
      </c>
      <c r="U2" s="17">
        <f>Setup!$B$5+84</f>
        <v>84</v>
      </c>
      <c r="V2" s="17">
        <f>Setup!$B$5+91</f>
        <v>91</v>
      </c>
      <c r="W2" s="17">
        <f>Setup!$B$5+98</f>
        <v>98</v>
      </c>
      <c r="X2" s="17">
        <f>Setup!$B$5+105</f>
        <v>105</v>
      </c>
      <c r="Y2" s="17">
        <f>Setup!$B$5+112</f>
        <v>112</v>
      </c>
      <c r="Z2" s="17">
        <f>Setup!$B$5+119</f>
        <v>119</v>
      </c>
      <c r="AA2" s="17">
        <f>Setup!$B$5+126</f>
        <v>126</v>
      </c>
      <c r="AB2" s="17">
        <f>Setup!$B$5+133</f>
        <v>133</v>
      </c>
      <c r="AC2" s="17">
        <f>Setup!$B$5+140</f>
        <v>140</v>
      </c>
      <c r="AD2" s="17">
        <f>Setup!$B$5+147</f>
        <v>147</v>
      </c>
      <c r="AE2" s="17">
        <f>Setup!$B$5+154</f>
        <v>154</v>
      </c>
      <c r="AF2" s="17">
        <f>Setup!$B$5+161</f>
        <v>161</v>
      </c>
      <c r="AG2" s="17">
        <f>Setup!$B$5+168</f>
        <v>168</v>
      </c>
      <c r="AH2" s="17">
        <f>Setup!$B$5+175</f>
        <v>175</v>
      </c>
      <c r="AI2" s="17">
        <f>Setup!$B$5+182</f>
        <v>182</v>
      </c>
      <c r="AJ2" s="17">
        <f>Setup!$B$5+189</f>
        <v>189</v>
      </c>
      <c r="AK2" s="17">
        <f>Setup!$B$5+196</f>
        <v>196</v>
      </c>
      <c r="AL2" s="17">
        <f>Setup!$B$5+203</f>
        <v>203</v>
      </c>
      <c r="AM2" s="17">
        <f>Setup!$B$5+210</f>
        <v>210</v>
      </c>
      <c r="AN2" s="17">
        <f>Setup!$B$5+217</f>
        <v>217</v>
      </c>
      <c r="AO2" s="17">
        <f>Setup!$B$5+224</f>
        <v>224</v>
      </c>
      <c r="AP2" s="17">
        <f>Setup!$B$5+231</f>
        <v>231</v>
      </c>
      <c r="AQ2" s="17">
        <f>Setup!$B$5+238</f>
        <v>238</v>
      </c>
      <c r="AR2" s="17">
        <f>Setup!$B$5+245</f>
        <v>245</v>
      </c>
      <c r="AS2" s="17">
        <f>Setup!$B$5+252</f>
        <v>252</v>
      </c>
      <c r="AT2" s="17">
        <f>Setup!$B$5+259</f>
        <v>259</v>
      </c>
      <c r="AU2" s="17">
        <f>Setup!$B$5+266</f>
        <v>266</v>
      </c>
      <c r="AV2" s="17">
        <f>Setup!$B$5+273</f>
        <v>273</v>
      </c>
      <c r="AW2" s="17">
        <f>Setup!$B$5+280</f>
        <v>280</v>
      </c>
      <c r="AX2" s="17">
        <f>Setup!$B$5+287</f>
        <v>287</v>
      </c>
      <c r="AY2" s="17">
        <f>Setup!$B$5+294</f>
        <v>294</v>
      </c>
      <c r="AZ2" s="17">
        <f>Setup!$B$5+301</f>
        <v>301</v>
      </c>
      <c r="BA2" s="17">
        <f>Setup!$B$5+308</f>
        <v>308</v>
      </c>
      <c r="BB2" s="17">
        <f>Setup!$B$5+315</f>
        <v>315</v>
      </c>
      <c r="BC2" s="17">
        <f>Setup!$B$5+322</f>
        <v>322</v>
      </c>
      <c r="BD2" s="17">
        <f>Setup!$B$5+329</f>
        <v>329</v>
      </c>
      <c r="BE2" s="17">
        <f>Setup!$B$5+336</f>
        <v>336</v>
      </c>
      <c r="BF2" s="17">
        <f>Setup!$B$5+343</f>
        <v>343</v>
      </c>
      <c r="BG2" s="17">
        <f>Setup!$B$5+350</f>
        <v>350</v>
      </c>
      <c r="BH2" s="17">
        <f>Setup!$B$5+357</f>
        <v>357</v>
      </c>
    </row>
    <row r="3" spans="1:60" ht="16">
      <c r="A3" s="15" t="s">
        <v>52</v>
      </c>
      <c r="B3" s="15" t="s">
        <v>53</v>
      </c>
      <c r="C3" s="15" t="s">
        <v>309</v>
      </c>
      <c r="D3" s="15" t="s">
        <v>57</v>
      </c>
      <c r="E3" s="15" t="s">
        <v>58</v>
      </c>
      <c r="F3" s="15" t="s">
        <v>310</v>
      </c>
      <c r="G3" s="15" t="s">
        <v>311</v>
      </c>
      <c r="H3" s="15" t="s">
        <v>312</v>
      </c>
      <c r="I3" s="16" t="str">
        <f t="shared" ref="I3:AN3" si="0">TEXT(I2,"dd-mmm")</f>
        <v>00-Jan</v>
      </c>
      <c r="J3" s="16" t="str">
        <f t="shared" si="0"/>
        <v>07-Jan</v>
      </c>
      <c r="K3" s="16" t="str">
        <f t="shared" si="0"/>
        <v>14-Jan</v>
      </c>
      <c r="L3" s="16" t="str">
        <f t="shared" si="0"/>
        <v>21-Jan</v>
      </c>
      <c r="M3" s="16" t="str">
        <f t="shared" si="0"/>
        <v>28-Jan</v>
      </c>
      <c r="N3" s="16" t="str">
        <f t="shared" si="0"/>
        <v>04-Feb</v>
      </c>
      <c r="O3" s="16" t="str">
        <f t="shared" si="0"/>
        <v>11-Feb</v>
      </c>
      <c r="P3" s="16" t="str">
        <f t="shared" si="0"/>
        <v>18-Feb</v>
      </c>
      <c r="Q3" s="16" t="str">
        <f t="shared" si="0"/>
        <v>25-Feb</v>
      </c>
      <c r="R3" s="16" t="str">
        <f t="shared" si="0"/>
        <v>03-Mar</v>
      </c>
      <c r="S3" s="16" t="str">
        <f t="shared" si="0"/>
        <v>10-Mar</v>
      </c>
      <c r="T3" s="16" t="str">
        <f t="shared" si="0"/>
        <v>17-Mar</v>
      </c>
      <c r="U3" s="16" t="str">
        <f t="shared" si="0"/>
        <v>24-Mar</v>
      </c>
      <c r="V3" s="16" t="str">
        <f t="shared" si="0"/>
        <v>31-Mar</v>
      </c>
      <c r="W3" s="16" t="str">
        <f t="shared" si="0"/>
        <v>07-Apr</v>
      </c>
      <c r="X3" s="16" t="str">
        <f t="shared" si="0"/>
        <v>14-Apr</v>
      </c>
      <c r="Y3" s="16" t="str">
        <f t="shared" si="0"/>
        <v>21-Apr</v>
      </c>
      <c r="Z3" s="16" t="str">
        <f t="shared" si="0"/>
        <v>28-Apr</v>
      </c>
      <c r="AA3" s="16" t="str">
        <f t="shared" si="0"/>
        <v>05-May</v>
      </c>
      <c r="AB3" s="16" t="str">
        <f t="shared" si="0"/>
        <v>12-May</v>
      </c>
      <c r="AC3" s="16" t="str">
        <f t="shared" si="0"/>
        <v>19-May</v>
      </c>
      <c r="AD3" s="16" t="str">
        <f t="shared" si="0"/>
        <v>26-May</v>
      </c>
      <c r="AE3" s="16" t="str">
        <f t="shared" si="0"/>
        <v>02-Jun</v>
      </c>
      <c r="AF3" s="16" t="str">
        <f t="shared" si="0"/>
        <v>09-Jun</v>
      </c>
      <c r="AG3" s="16" t="str">
        <f t="shared" si="0"/>
        <v>16-Jun</v>
      </c>
      <c r="AH3" s="16" t="str">
        <f t="shared" si="0"/>
        <v>23-Jun</v>
      </c>
      <c r="AI3" s="16" t="str">
        <f t="shared" si="0"/>
        <v>30-Jun</v>
      </c>
      <c r="AJ3" s="16" t="str">
        <f t="shared" si="0"/>
        <v>07-Jul</v>
      </c>
      <c r="AK3" s="16" t="str">
        <f t="shared" si="0"/>
        <v>14-Jul</v>
      </c>
      <c r="AL3" s="16" t="str">
        <f t="shared" si="0"/>
        <v>21-Jul</v>
      </c>
      <c r="AM3" s="16" t="str">
        <f t="shared" si="0"/>
        <v>28-Jul</v>
      </c>
      <c r="AN3" s="16" t="str">
        <f t="shared" si="0"/>
        <v>04-Aug</v>
      </c>
      <c r="AO3" s="16" t="str">
        <f t="shared" ref="AO3:BH3" si="1">TEXT(AO2,"dd-mmm")</f>
        <v>11-Aug</v>
      </c>
      <c r="AP3" s="16" t="str">
        <f t="shared" si="1"/>
        <v>18-Aug</v>
      </c>
      <c r="AQ3" s="16" t="str">
        <f t="shared" si="1"/>
        <v>25-Aug</v>
      </c>
      <c r="AR3" s="16" t="str">
        <f t="shared" si="1"/>
        <v>01-Sep</v>
      </c>
      <c r="AS3" s="16" t="str">
        <f t="shared" si="1"/>
        <v>08-Sep</v>
      </c>
      <c r="AT3" s="16" t="str">
        <f t="shared" si="1"/>
        <v>15-Sep</v>
      </c>
      <c r="AU3" s="16" t="str">
        <f t="shared" si="1"/>
        <v>22-Sep</v>
      </c>
      <c r="AV3" s="16" t="str">
        <f t="shared" si="1"/>
        <v>29-Sep</v>
      </c>
      <c r="AW3" s="16" t="str">
        <f t="shared" si="1"/>
        <v>06-Oct</v>
      </c>
      <c r="AX3" s="16" t="str">
        <f t="shared" si="1"/>
        <v>13-Oct</v>
      </c>
      <c r="AY3" s="16" t="str">
        <f t="shared" si="1"/>
        <v>20-Oct</v>
      </c>
      <c r="AZ3" s="16" t="str">
        <f t="shared" si="1"/>
        <v>27-Oct</v>
      </c>
      <c r="BA3" s="16" t="str">
        <f t="shared" si="1"/>
        <v>03-Nov</v>
      </c>
      <c r="BB3" s="16" t="str">
        <f t="shared" si="1"/>
        <v>10-Nov</v>
      </c>
      <c r="BC3" s="16" t="str">
        <f t="shared" si="1"/>
        <v>17-Nov</v>
      </c>
      <c r="BD3" s="16" t="str">
        <f t="shared" si="1"/>
        <v>24-Nov</v>
      </c>
      <c r="BE3" s="16" t="str">
        <f t="shared" si="1"/>
        <v>01-Dec</v>
      </c>
      <c r="BF3" s="16" t="str">
        <f t="shared" si="1"/>
        <v>08-Dec</v>
      </c>
      <c r="BG3" s="16" t="str">
        <f t="shared" si="1"/>
        <v>15-Dec</v>
      </c>
      <c r="BH3" s="16" t="str">
        <f t="shared" si="1"/>
        <v>22-Dec</v>
      </c>
    </row>
    <row r="4" spans="1:60" ht="16">
      <c r="A4" s="2">
        <f>'Project Plan'!A2</f>
        <v>1</v>
      </c>
      <c r="B4" s="2" t="str">
        <f>'Project Plan'!B2</f>
        <v>1. Set-up &amp; governance</v>
      </c>
      <c r="C4" s="2" t="str">
        <f>'Project Plan'!C2</f>
        <v>Confirm programme case for change</v>
      </c>
      <c r="D4" s="2">
        <f>'Project Plan'!F2</f>
        <v>0</v>
      </c>
      <c r="E4" s="2" t="str">
        <f>'Project Plan'!G2</f>
        <v>Not started</v>
      </c>
      <c r="F4" s="8">
        <f>'Project Plan'!I2</f>
        <v>0</v>
      </c>
      <c r="G4" s="8">
        <f>'Project Plan'!J2</f>
        <v>0</v>
      </c>
      <c r="H4" s="3">
        <f>'Project Plan'!L2</f>
        <v>0</v>
      </c>
      <c r="I4" s="14">
        <f t="shared" ref="I4:R13" si="2">IF(AND(I$2&lt;=$G4,I$2+6&gt;=$F4),1,"")</f>
        <v>1</v>
      </c>
      <c r="J4" s="14" t="str">
        <f t="shared" si="2"/>
        <v/>
      </c>
      <c r="K4" s="14" t="str">
        <f t="shared" si="2"/>
        <v/>
      </c>
      <c r="L4" s="14" t="str">
        <f t="shared" si="2"/>
        <v/>
      </c>
      <c r="M4" s="14" t="str">
        <f t="shared" si="2"/>
        <v/>
      </c>
      <c r="N4" s="14" t="str">
        <f t="shared" si="2"/>
        <v/>
      </c>
      <c r="O4" s="14" t="str">
        <f t="shared" si="2"/>
        <v/>
      </c>
      <c r="P4" s="14" t="str">
        <f t="shared" si="2"/>
        <v/>
      </c>
      <c r="Q4" s="14" t="str">
        <f t="shared" si="2"/>
        <v/>
      </c>
      <c r="R4" s="14" t="str">
        <f t="shared" si="2"/>
        <v/>
      </c>
      <c r="S4" s="14" t="str">
        <f t="shared" ref="S4:AB13" si="3">IF(AND(S$2&lt;=$G4,S$2+6&gt;=$F4),1,"")</f>
        <v/>
      </c>
      <c r="T4" s="14" t="str">
        <f t="shared" si="3"/>
        <v/>
      </c>
      <c r="U4" s="14" t="str">
        <f t="shared" si="3"/>
        <v/>
      </c>
      <c r="V4" s="14" t="str">
        <f t="shared" si="3"/>
        <v/>
      </c>
      <c r="W4" s="14" t="str">
        <f t="shared" si="3"/>
        <v/>
      </c>
      <c r="X4" s="14" t="str">
        <f t="shared" si="3"/>
        <v/>
      </c>
      <c r="Y4" s="14" t="str">
        <f t="shared" si="3"/>
        <v/>
      </c>
      <c r="Z4" s="14" t="str">
        <f t="shared" si="3"/>
        <v/>
      </c>
      <c r="AA4" s="14" t="str">
        <f t="shared" si="3"/>
        <v/>
      </c>
      <c r="AB4" s="14" t="str">
        <f t="shared" si="3"/>
        <v/>
      </c>
      <c r="AC4" s="14" t="str">
        <f t="shared" ref="AC4:AL13" si="4">IF(AND(AC$2&lt;=$G4,AC$2+6&gt;=$F4),1,"")</f>
        <v/>
      </c>
      <c r="AD4" s="14" t="str">
        <f t="shared" si="4"/>
        <v/>
      </c>
      <c r="AE4" s="14" t="str">
        <f t="shared" si="4"/>
        <v/>
      </c>
      <c r="AF4" s="14" t="str">
        <f t="shared" si="4"/>
        <v/>
      </c>
      <c r="AG4" s="14" t="str">
        <f t="shared" si="4"/>
        <v/>
      </c>
      <c r="AH4" s="14" t="str">
        <f t="shared" si="4"/>
        <v/>
      </c>
      <c r="AI4" s="14" t="str">
        <f t="shared" si="4"/>
        <v/>
      </c>
      <c r="AJ4" s="14" t="str">
        <f t="shared" si="4"/>
        <v/>
      </c>
      <c r="AK4" s="14" t="str">
        <f t="shared" si="4"/>
        <v/>
      </c>
      <c r="AL4" s="14" t="str">
        <f t="shared" si="4"/>
        <v/>
      </c>
      <c r="AM4" s="14" t="str">
        <f t="shared" ref="AM4:AV13" si="5">IF(AND(AM$2&lt;=$G4,AM$2+6&gt;=$F4),1,"")</f>
        <v/>
      </c>
      <c r="AN4" s="14" t="str">
        <f t="shared" si="5"/>
        <v/>
      </c>
      <c r="AO4" s="14" t="str">
        <f t="shared" si="5"/>
        <v/>
      </c>
      <c r="AP4" s="14" t="str">
        <f t="shared" si="5"/>
        <v/>
      </c>
      <c r="AQ4" s="14" t="str">
        <f t="shared" si="5"/>
        <v/>
      </c>
      <c r="AR4" s="14" t="str">
        <f t="shared" si="5"/>
        <v/>
      </c>
      <c r="AS4" s="14" t="str">
        <f t="shared" si="5"/>
        <v/>
      </c>
      <c r="AT4" s="14" t="str">
        <f t="shared" si="5"/>
        <v/>
      </c>
      <c r="AU4" s="14" t="str">
        <f t="shared" si="5"/>
        <v/>
      </c>
      <c r="AV4" s="14" t="str">
        <f t="shared" si="5"/>
        <v/>
      </c>
      <c r="AW4" s="14" t="str">
        <f t="shared" ref="AW4:BH13" si="6">IF(AND(AW$2&lt;=$G4,AW$2+6&gt;=$F4),1,"")</f>
        <v/>
      </c>
      <c r="AX4" s="14" t="str">
        <f t="shared" si="6"/>
        <v/>
      </c>
      <c r="AY4" s="14" t="str">
        <f t="shared" si="6"/>
        <v/>
      </c>
      <c r="AZ4" s="14" t="str">
        <f t="shared" si="6"/>
        <v/>
      </c>
      <c r="BA4" s="14" t="str">
        <f t="shared" si="6"/>
        <v/>
      </c>
      <c r="BB4" s="14" t="str">
        <f t="shared" si="6"/>
        <v/>
      </c>
      <c r="BC4" s="14" t="str">
        <f t="shared" si="6"/>
        <v/>
      </c>
      <c r="BD4" s="14" t="str">
        <f t="shared" si="6"/>
        <v/>
      </c>
      <c r="BE4" s="14" t="str">
        <f t="shared" si="6"/>
        <v/>
      </c>
      <c r="BF4" s="14" t="str">
        <f t="shared" si="6"/>
        <v/>
      </c>
      <c r="BG4" s="14" t="str">
        <f t="shared" si="6"/>
        <v/>
      </c>
      <c r="BH4" s="14" t="str">
        <f t="shared" si="6"/>
        <v/>
      </c>
    </row>
    <row r="5" spans="1:60" ht="32">
      <c r="A5" s="2">
        <f>'Project Plan'!A3</f>
        <v>2</v>
      </c>
      <c r="B5" s="2" t="str">
        <f>'Project Plan'!B3</f>
        <v>1. Set-up &amp; governance</v>
      </c>
      <c r="C5" s="2" t="str">
        <f>'Project Plan'!C3</f>
        <v>Confirm senior sponsorship and governance</v>
      </c>
      <c r="D5" s="2">
        <f>'Project Plan'!F3</f>
        <v>0</v>
      </c>
      <c r="E5" s="2" t="str">
        <f>'Project Plan'!G3</f>
        <v>Not started</v>
      </c>
      <c r="F5" s="8">
        <f>'Project Plan'!I3</f>
        <v>0</v>
      </c>
      <c r="G5" s="8">
        <f>'Project Plan'!J3</f>
        <v>0</v>
      </c>
      <c r="H5" s="3">
        <f>'Project Plan'!L3</f>
        <v>0</v>
      </c>
      <c r="I5" s="14">
        <f t="shared" si="2"/>
        <v>1</v>
      </c>
      <c r="J5" s="14" t="str">
        <f t="shared" si="2"/>
        <v/>
      </c>
      <c r="K5" s="14" t="str">
        <f t="shared" si="2"/>
        <v/>
      </c>
      <c r="L5" s="14" t="str">
        <f t="shared" si="2"/>
        <v/>
      </c>
      <c r="M5" s="14" t="str">
        <f t="shared" si="2"/>
        <v/>
      </c>
      <c r="N5" s="14" t="str">
        <f t="shared" si="2"/>
        <v/>
      </c>
      <c r="O5" s="14" t="str">
        <f t="shared" si="2"/>
        <v/>
      </c>
      <c r="P5" s="14" t="str">
        <f t="shared" si="2"/>
        <v/>
      </c>
      <c r="Q5" s="14" t="str">
        <f t="shared" si="2"/>
        <v/>
      </c>
      <c r="R5" s="14" t="str">
        <f t="shared" si="2"/>
        <v/>
      </c>
      <c r="S5" s="14" t="str">
        <f t="shared" si="3"/>
        <v/>
      </c>
      <c r="T5" s="14" t="str">
        <f t="shared" si="3"/>
        <v/>
      </c>
      <c r="U5" s="14" t="str">
        <f t="shared" si="3"/>
        <v/>
      </c>
      <c r="V5" s="14" t="str">
        <f t="shared" si="3"/>
        <v/>
      </c>
      <c r="W5" s="14" t="str">
        <f t="shared" si="3"/>
        <v/>
      </c>
      <c r="X5" s="14" t="str">
        <f t="shared" si="3"/>
        <v/>
      </c>
      <c r="Y5" s="14" t="str">
        <f t="shared" si="3"/>
        <v/>
      </c>
      <c r="Z5" s="14" t="str">
        <f t="shared" si="3"/>
        <v/>
      </c>
      <c r="AA5" s="14" t="str">
        <f t="shared" si="3"/>
        <v/>
      </c>
      <c r="AB5" s="14" t="str">
        <f t="shared" si="3"/>
        <v/>
      </c>
      <c r="AC5" s="14" t="str">
        <f t="shared" si="4"/>
        <v/>
      </c>
      <c r="AD5" s="14" t="str">
        <f t="shared" si="4"/>
        <v/>
      </c>
      <c r="AE5" s="14" t="str">
        <f t="shared" si="4"/>
        <v/>
      </c>
      <c r="AF5" s="14" t="str">
        <f t="shared" si="4"/>
        <v/>
      </c>
      <c r="AG5" s="14" t="str">
        <f t="shared" si="4"/>
        <v/>
      </c>
      <c r="AH5" s="14" t="str">
        <f t="shared" si="4"/>
        <v/>
      </c>
      <c r="AI5" s="14" t="str">
        <f t="shared" si="4"/>
        <v/>
      </c>
      <c r="AJ5" s="14" t="str">
        <f t="shared" si="4"/>
        <v/>
      </c>
      <c r="AK5" s="14" t="str">
        <f t="shared" si="4"/>
        <v/>
      </c>
      <c r="AL5" s="14" t="str">
        <f t="shared" si="4"/>
        <v/>
      </c>
      <c r="AM5" s="14" t="str">
        <f t="shared" si="5"/>
        <v/>
      </c>
      <c r="AN5" s="14" t="str">
        <f t="shared" si="5"/>
        <v/>
      </c>
      <c r="AO5" s="14" t="str">
        <f t="shared" si="5"/>
        <v/>
      </c>
      <c r="AP5" s="14" t="str">
        <f t="shared" si="5"/>
        <v/>
      </c>
      <c r="AQ5" s="14" t="str">
        <f t="shared" si="5"/>
        <v/>
      </c>
      <c r="AR5" s="14" t="str">
        <f t="shared" si="5"/>
        <v/>
      </c>
      <c r="AS5" s="14" t="str">
        <f t="shared" si="5"/>
        <v/>
      </c>
      <c r="AT5" s="14" t="str">
        <f t="shared" si="5"/>
        <v/>
      </c>
      <c r="AU5" s="14" t="str">
        <f t="shared" si="5"/>
        <v/>
      </c>
      <c r="AV5" s="14" t="str">
        <f t="shared" si="5"/>
        <v/>
      </c>
      <c r="AW5" s="14" t="str">
        <f t="shared" si="6"/>
        <v/>
      </c>
      <c r="AX5" s="14" t="str">
        <f t="shared" si="6"/>
        <v/>
      </c>
      <c r="AY5" s="14" t="str">
        <f t="shared" si="6"/>
        <v/>
      </c>
      <c r="AZ5" s="14" t="str">
        <f t="shared" si="6"/>
        <v/>
      </c>
      <c r="BA5" s="14" t="str">
        <f t="shared" si="6"/>
        <v/>
      </c>
      <c r="BB5" s="14" t="str">
        <f t="shared" si="6"/>
        <v/>
      </c>
      <c r="BC5" s="14" t="str">
        <f t="shared" si="6"/>
        <v/>
      </c>
      <c r="BD5" s="14" t="str">
        <f t="shared" si="6"/>
        <v/>
      </c>
      <c r="BE5" s="14" t="str">
        <f t="shared" si="6"/>
        <v/>
      </c>
      <c r="BF5" s="14" t="str">
        <f t="shared" si="6"/>
        <v/>
      </c>
      <c r="BG5" s="14" t="str">
        <f t="shared" si="6"/>
        <v/>
      </c>
      <c r="BH5" s="14" t="str">
        <f t="shared" si="6"/>
        <v/>
      </c>
    </row>
    <row r="6" spans="1:60" ht="16">
      <c r="A6" s="2">
        <f>'Project Plan'!A4</f>
        <v>3</v>
      </c>
      <c r="B6" s="2" t="str">
        <f>'Project Plan'!B4</f>
        <v>1. Set-up &amp; governance</v>
      </c>
      <c r="C6" s="2" t="str">
        <f>'Project Plan'!C4</f>
        <v>Agree reporting and evaluation expectations</v>
      </c>
      <c r="D6" s="2">
        <f>'Project Plan'!F4</f>
        <v>0</v>
      </c>
      <c r="E6" s="2" t="str">
        <f>'Project Plan'!G4</f>
        <v>Not started</v>
      </c>
      <c r="F6" s="8">
        <f>'Project Plan'!I4</f>
        <v>0</v>
      </c>
      <c r="G6" s="8">
        <f>'Project Plan'!J4</f>
        <v>0</v>
      </c>
      <c r="H6" s="3">
        <f>'Project Plan'!L4</f>
        <v>0</v>
      </c>
      <c r="I6" s="14">
        <f t="shared" si="2"/>
        <v>1</v>
      </c>
      <c r="J6" s="14" t="str">
        <f t="shared" si="2"/>
        <v/>
      </c>
      <c r="K6" s="14" t="str">
        <f t="shared" si="2"/>
        <v/>
      </c>
      <c r="L6" s="14" t="str">
        <f t="shared" si="2"/>
        <v/>
      </c>
      <c r="M6" s="14" t="str">
        <f t="shared" si="2"/>
        <v/>
      </c>
      <c r="N6" s="14" t="str">
        <f t="shared" si="2"/>
        <v/>
      </c>
      <c r="O6" s="14" t="str">
        <f t="shared" si="2"/>
        <v/>
      </c>
      <c r="P6" s="14" t="str">
        <f t="shared" si="2"/>
        <v/>
      </c>
      <c r="Q6" s="14" t="str">
        <f t="shared" si="2"/>
        <v/>
      </c>
      <c r="R6" s="14" t="str">
        <f t="shared" si="2"/>
        <v/>
      </c>
      <c r="S6" s="14" t="str">
        <f t="shared" si="3"/>
        <v/>
      </c>
      <c r="T6" s="14" t="str">
        <f t="shared" si="3"/>
        <v/>
      </c>
      <c r="U6" s="14" t="str">
        <f t="shared" si="3"/>
        <v/>
      </c>
      <c r="V6" s="14" t="str">
        <f t="shared" si="3"/>
        <v/>
      </c>
      <c r="W6" s="14" t="str">
        <f t="shared" si="3"/>
        <v/>
      </c>
      <c r="X6" s="14" t="str">
        <f t="shared" si="3"/>
        <v/>
      </c>
      <c r="Y6" s="14" t="str">
        <f t="shared" si="3"/>
        <v/>
      </c>
      <c r="Z6" s="14" t="str">
        <f t="shared" si="3"/>
        <v/>
      </c>
      <c r="AA6" s="14" t="str">
        <f t="shared" si="3"/>
        <v/>
      </c>
      <c r="AB6" s="14" t="str">
        <f t="shared" si="3"/>
        <v/>
      </c>
      <c r="AC6" s="14" t="str">
        <f t="shared" si="4"/>
        <v/>
      </c>
      <c r="AD6" s="14" t="str">
        <f t="shared" si="4"/>
        <v/>
      </c>
      <c r="AE6" s="14" t="str">
        <f t="shared" si="4"/>
        <v/>
      </c>
      <c r="AF6" s="14" t="str">
        <f t="shared" si="4"/>
        <v/>
      </c>
      <c r="AG6" s="14" t="str">
        <f t="shared" si="4"/>
        <v/>
      </c>
      <c r="AH6" s="14" t="str">
        <f t="shared" si="4"/>
        <v/>
      </c>
      <c r="AI6" s="14" t="str">
        <f t="shared" si="4"/>
        <v/>
      </c>
      <c r="AJ6" s="14" t="str">
        <f t="shared" si="4"/>
        <v/>
      </c>
      <c r="AK6" s="14" t="str">
        <f t="shared" si="4"/>
        <v/>
      </c>
      <c r="AL6" s="14" t="str">
        <f t="shared" si="4"/>
        <v/>
      </c>
      <c r="AM6" s="14" t="str">
        <f t="shared" si="5"/>
        <v/>
      </c>
      <c r="AN6" s="14" t="str">
        <f t="shared" si="5"/>
        <v/>
      </c>
      <c r="AO6" s="14" t="str">
        <f t="shared" si="5"/>
        <v/>
      </c>
      <c r="AP6" s="14" t="str">
        <f t="shared" si="5"/>
        <v/>
      </c>
      <c r="AQ6" s="14" t="str">
        <f t="shared" si="5"/>
        <v/>
      </c>
      <c r="AR6" s="14" t="str">
        <f t="shared" si="5"/>
        <v/>
      </c>
      <c r="AS6" s="14" t="str">
        <f t="shared" si="5"/>
        <v/>
      </c>
      <c r="AT6" s="14" t="str">
        <f t="shared" si="5"/>
        <v/>
      </c>
      <c r="AU6" s="14" t="str">
        <f t="shared" si="5"/>
        <v/>
      </c>
      <c r="AV6" s="14" t="str">
        <f t="shared" si="5"/>
        <v/>
      </c>
      <c r="AW6" s="14" t="str">
        <f t="shared" si="6"/>
        <v/>
      </c>
      <c r="AX6" s="14" t="str">
        <f t="shared" si="6"/>
        <v/>
      </c>
      <c r="AY6" s="14" t="str">
        <f t="shared" si="6"/>
        <v/>
      </c>
      <c r="AZ6" s="14" t="str">
        <f t="shared" si="6"/>
        <v/>
      </c>
      <c r="BA6" s="14" t="str">
        <f t="shared" si="6"/>
        <v/>
      </c>
      <c r="BB6" s="14" t="str">
        <f t="shared" si="6"/>
        <v/>
      </c>
      <c r="BC6" s="14" t="str">
        <f t="shared" si="6"/>
        <v/>
      </c>
      <c r="BD6" s="14" t="str">
        <f t="shared" si="6"/>
        <v/>
      </c>
      <c r="BE6" s="14" t="str">
        <f t="shared" si="6"/>
        <v/>
      </c>
      <c r="BF6" s="14" t="str">
        <f t="shared" si="6"/>
        <v/>
      </c>
      <c r="BG6" s="14" t="str">
        <f t="shared" si="6"/>
        <v/>
      </c>
      <c r="BH6" s="14" t="str">
        <f t="shared" si="6"/>
        <v/>
      </c>
    </row>
    <row r="7" spans="1:60" ht="16">
      <c r="A7" s="2">
        <f>'Project Plan'!A5</f>
        <v>4</v>
      </c>
      <c r="B7" s="2" t="str">
        <f>'Project Plan'!B5</f>
        <v>1. Set-up &amp; governance</v>
      </c>
      <c r="C7" s="2" t="str">
        <f>'Project Plan'!C5</f>
        <v>Complete initial risk assessment</v>
      </c>
      <c r="D7" s="2">
        <f>'Project Plan'!F5</f>
        <v>0</v>
      </c>
      <c r="E7" s="2" t="str">
        <f>'Project Plan'!G5</f>
        <v>Not started</v>
      </c>
      <c r="F7" s="8">
        <f>'Project Plan'!I5</f>
        <v>0</v>
      </c>
      <c r="G7" s="8">
        <f>'Project Plan'!J5</f>
        <v>0</v>
      </c>
      <c r="H7" s="3">
        <f>'Project Plan'!L5</f>
        <v>0</v>
      </c>
      <c r="I7" s="14">
        <f t="shared" si="2"/>
        <v>1</v>
      </c>
      <c r="J7" s="14" t="str">
        <f t="shared" si="2"/>
        <v/>
      </c>
      <c r="K7" s="14" t="str">
        <f t="shared" si="2"/>
        <v/>
      </c>
      <c r="L7" s="14" t="str">
        <f t="shared" si="2"/>
        <v/>
      </c>
      <c r="M7" s="14" t="str">
        <f t="shared" si="2"/>
        <v/>
      </c>
      <c r="N7" s="14" t="str">
        <f t="shared" si="2"/>
        <v/>
      </c>
      <c r="O7" s="14" t="str">
        <f t="shared" si="2"/>
        <v/>
      </c>
      <c r="P7" s="14" t="str">
        <f t="shared" si="2"/>
        <v/>
      </c>
      <c r="Q7" s="14" t="str">
        <f t="shared" si="2"/>
        <v/>
      </c>
      <c r="R7" s="14" t="str">
        <f t="shared" si="2"/>
        <v/>
      </c>
      <c r="S7" s="14" t="str">
        <f t="shared" si="3"/>
        <v/>
      </c>
      <c r="T7" s="14" t="str">
        <f t="shared" si="3"/>
        <v/>
      </c>
      <c r="U7" s="14" t="str">
        <f t="shared" si="3"/>
        <v/>
      </c>
      <c r="V7" s="14" t="str">
        <f t="shared" si="3"/>
        <v/>
      </c>
      <c r="W7" s="14" t="str">
        <f t="shared" si="3"/>
        <v/>
      </c>
      <c r="X7" s="14" t="str">
        <f t="shared" si="3"/>
        <v/>
      </c>
      <c r="Y7" s="14" t="str">
        <f t="shared" si="3"/>
        <v/>
      </c>
      <c r="Z7" s="14" t="str">
        <f t="shared" si="3"/>
        <v/>
      </c>
      <c r="AA7" s="14" t="str">
        <f t="shared" si="3"/>
        <v/>
      </c>
      <c r="AB7" s="14" t="str">
        <f t="shared" si="3"/>
        <v/>
      </c>
      <c r="AC7" s="14" t="str">
        <f t="shared" si="4"/>
        <v/>
      </c>
      <c r="AD7" s="14" t="str">
        <f t="shared" si="4"/>
        <v/>
      </c>
      <c r="AE7" s="14" t="str">
        <f t="shared" si="4"/>
        <v/>
      </c>
      <c r="AF7" s="14" t="str">
        <f t="shared" si="4"/>
        <v/>
      </c>
      <c r="AG7" s="14" t="str">
        <f t="shared" si="4"/>
        <v/>
      </c>
      <c r="AH7" s="14" t="str">
        <f t="shared" si="4"/>
        <v/>
      </c>
      <c r="AI7" s="14" t="str">
        <f t="shared" si="4"/>
        <v/>
      </c>
      <c r="AJ7" s="14" t="str">
        <f t="shared" si="4"/>
        <v/>
      </c>
      <c r="AK7" s="14" t="str">
        <f t="shared" si="4"/>
        <v/>
      </c>
      <c r="AL7" s="14" t="str">
        <f t="shared" si="4"/>
        <v/>
      </c>
      <c r="AM7" s="14" t="str">
        <f t="shared" si="5"/>
        <v/>
      </c>
      <c r="AN7" s="14" t="str">
        <f t="shared" si="5"/>
        <v/>
      </c>
      <c r="AO7" s="14" t="str">
        <f t="shared" si="5"/>
        <v/>
      </c>
      <c r="AP7" s="14" t="str">
        <f t="shared" si="5"/>
        <v/>
      </c>
      <c r="AQ7" s="14" t="str">
        <f t="shared" si="5"/>
        <v/>
      </c>
      <c r="AR7" s="14" t="str">
        <f t="shared" si="5"/>
        <v/>
      </c>
      <c r="AS7" s="14" t="str">
        <f t="shared" si="5"/>
        <v/>
      </c>
      <c r="AT7" s="14" t="str">
        <f t="shared" si="5"/>
        <v/>
      </c>
      <c r="AU7" s="14" t="str">
        <f t="shared" si="5"/>
        <v/>
      </c>
      <c r="AV7" s="14" t="str">
        <f t="shared" si="5"/>
        <v/>
      </c>
      <c r="AW7" s="14" t="str">
        <f t="shared" si="6"/>
        <v/>
      </c>
      <c r="AX7" s="14" t="str">
        <f t="shared" si="6"/>
        <v/>
      </c>
      <c r="AY7" s="14" t="str">
        <f t="shared" si="6"/>
        <v/>
      </c>
      <c r="AZ7" s="14" t="str">
        <f t="shared" si="6"/>
        <v/>
      </c>
      <c r="BA7" s="14" t="str">
        <f t="shared" si="6"/>
        <v/>
      </c>
      <c r="BB7" s="14" t="str">
        <f t="shared" si="6"/>
        <v/>
      </c>
      <c r="BC7" s="14" t="str">
        <f t="shared" si="6"/>
        <v/>
      </c>
      <c r="BD7" s="14" t="str">
        <f t="shared" si="6"/>
        <v/>
      </c>
      <c r="BE7" s="14" t="str">
        <f t="shared" si="6"/>
        <v/>
      </c>
      <c r="BF7" s="14" t="str">
        <f t="shared" si="6"/>
        <v/>
      </c>
      <c r="BG7" s="14" t="str">
        <f t="shared" si="6"/>
        <v/>
      </c>
      <c r="BH7" s="14" t="str">
        <f t="shared" si="6"/>
        <v/>
      </c>
    </row>
    <row r="8" spans="1:60" ht="16">
      <c r="A8" s="2">
        <f>'Project Plan'!A6</f>
        <v>5</v>
      </c>
      <c r="B8" s="2" t="str">
        <f>'Project Plan'!B6</f>
        <v>1. Set-up &amp; governance</v>
      </c>
      <c r="C8" s="2" t="str">
        <f>'Project Plan'!C6</f>
        <v>Complete equality and accessibility review</v>
      </c>
      <c r="D8" s="2">
        <f>'Project Plan'!F6</f>
        <v>0</v>
      </c>
      <c r="E8" s="2" t="str">
        <f>'Project Plan'!G6</f>
        <v>Not started</v>
      </c>
      <c r="F8" s="8">
        <f>'Project Plan'!I6</f>
        <v>0</v>
      </c>
      <c r="G8" s="8">
        <f>'Project Plan'!J6</f>
        <v>0</v>
      </c>
      <c r="H8" s="3">
        <f>'Project Plan'!L6</f>
        <v>0</v>
      </c>
      <c r="I8" s="14">
        <f t="shared" si="2"/>
        <v>1</v>
      </c>
      <c r="J8" s="14" t="str">
        <f t="shared" si="2"/>
        <v/>
      </c>
      <c r="K8" s="14" t="str">
        <f t="shared" si="2"/>
        <v/>
      </c>
      <c r="L8" s="14" t="str">
        <f t="shared" si="2"/>
        <v/>
      </c>
      <c r="M8" s="14" t="str">
        <f t="shared" si="2"/>
        <v/>
      </c>
      <c r="N8" s="14" t="str">
        <f t="shared" si="2"/>
        <v/>
      </c>
      <c r="O8" s="14" t="str">
        <f t="shared" si="2"/>
        <v/>
      </c>
      <c r="P8" s="14" t="str">
        <f t="shared" si="2"/>
        <v/>
      </c>
      <c r="Q8" s="14" t="str">
        <f t="shared" si="2"/>
        <v/>
      </c>
      <c r="R8" s="14" t="str">
        <f t="shared" si="2"/>
        <v/>
      </c>
      <c r="S8" s="14" t="str">
        <f t="shared" si="3"/>
        <v/>
      </c>
      <c r="T8" s="14" t="str">
        <f t="shared" si="3"/>
        <v/>
      </c>
      <c r="U8" s="14" t="str">
        <f t="shared" si="3"/>
        <v/>
      </c>
      <c r="V8" s="14" t="str">
        <f t="shared" si="3"/>
        <v/>
      </c>
      <c r="W8" s="14" t="str">
        <f t="shared" si="3"/>
        <v/>
      </c>
      <c r="X8" s="14" t="str">
        <f t="shared" si="3"/>
        <v/>
      </c>
      <c r="Y8" s="14" t="str">
        <f t="shared" si="3"/>
        <v/>
      </c>
      <c r="Z8" s="14" t="str">
        <f t="shared" si="3"/>
        <v/>
      </c>
      <c r="AA8" s="14" t="str">
        <f t="shared" si="3"/>
        <v/>
      </c>
      <c r="AB8" s="14" t="str">
        <f t="shared" si="3"/>
        <v/>
      </c>
      <c r="AC8" s="14" t="str">
        <f t="shared" si="4"/>
        <v/>
      </c>
      <c r="AD8" s="14" t="str">
        <f t="shared" si="4"/>
        <v/>
      </c>
      <c r="AE8" s="14" t="str">
        <f t="shared" si="4"/>
        <v/>
      </c>
      <c r="AF8" s="14" t="str">
        <f t="shared" si="4"/>
        <v/>
      </c>
      <c r="AG8" s="14" t="str">
        <f t="shared" si="4"/>
        <v/>
      </c>
      <c r="AH8" s="14" t="str">
        <f t="shared" si="4"/>
        <v/>
      </c>
      <c r="AI8" s="14" t="str">
        <f t="shared" si="4"/>
        <v/>
      </c>
      <c r="AJ8" s="14" t="str">
        <f t="shared" si="4"/>
        <v/>
      </c>
      <c r="AK8" s="14" t="str">
        <f t="shared" si="4"/>
        <v/>
      </c>
      <c r="AL8" s="14" t="str">
        <f t="shared" si="4"/>
        <v/>
      </c>
      <c r="AM8" s="14" t="str">
        <f t="shared" si="5"/>
        <v/>
      </c>
      <c r="AN8" s="14" t="str">
        <f t="shared" si="5"/>
        <v/>
      </c>
      <c r="AO8" s="14" t="str">
        <f t="shared" si="5"/>
        <v/>
      </c>
      <c r="AP8" s="14" t="str">
        <f t="shared" si="5"/>
        <v/>
      </c>
      <c r="AQ8" s="14" t="str">
        <f t="shared" si="5"/>
        <v/>
      </c>
      <c r="AR8" s="14" t="str">
        <f t="shared" si="5"/>
        <v/>
      </c>
      <c r="AS8" s="14" t="str">
        <f t="shared" si="5"/>
        <v/>
      </c>
      <c r="AT8" s="14" t="str">
        <f t="shared" si="5"/>
        <v/>
      </c>
      <c r="AU8" s="14" t="str">
        <f t="shared" si="5"/>
        <v/>
      </c>
      <c r="AV8" s="14" t="str">
        <f t="shared" si="5"/>
        <v/>
      </c>
      <c r="AW8" s="14" t="str">
        <f t="shared" si="6"/>
        <v/>
      </c>
      <c r="AX8" s="14" t="str">
        <f t="shared" si="6"/>
        <v/>
      </c>
      <c r="AY8" s="14" t="str">
        <f t="shared" si="6"/>
        <v/>
      </c>
      <c r="AZ8" s="14" t="str">
        <f t="shared" si="6"/>
        <v/>
      </c>
      <c r="BA8" s="14" t="str">
        <f t="shared" si="6"/>
        <v/>
      </c>
      <c r="BB8" s="14" t="str">
        <f t="shared" si="6"/>
        <v/>
      </c>
      <c r="BC8" s="14" t="str">
        <f t="shared" si="6"/>
        <v/>
      </c>
      <c r="BD8" s="14" t="str">
        <f t="shared" si="6"/>
        <v/>
      </c>
      <c r="BE8" s="14" t="str">
        <f t="shared" si="6"/>
        <v/>
      </c>
      <c r="BF8" s="14" t="str">
        <f t="shared" si="6"/>
        <v/>
      </c>
      <c r="BG8" s="14" t="str">
        <f t="shared" si="6"/>
        <v/>
      </c>
      <c r="BH8" s="14" t="str">
        <f t="shared" si="6"/>
        <v/>
      </c>
    </row>
    <row r="9" spans="1:60" ht="16">
      <c r="A9" s="2">
        <f>'Project Plan'!A7</f>
        <v>6</v>
      </c>
      <c r="B9" s="2" t="str">
        <f>'Project Plan'!B7</f>
        <v>1. Set-up &amp; governance</v>
      </c>
      <c r="C9" s="2" t="str">
        <f>'Project Plan'!C7</f>
        <v>Agree programme non-negotiables</v>
      </c>
      <c r="D9" s="2">
        <f>'Project Plan'!F7</f>
        <v>0</v>
      </c>
      <c r="E9" s="2" t="str">
        <f>'Project Plan'!G7</f>
        <v>Not started</v>
      </c>
      <c r="F9" s="8">
        <f>'Project Plan'!I7</f>
        <v>0</v>
      </c>
      <c r="G9" s="8">
        <f>'Project Plan'!J7</f>
        <v>0</v>
      </c>
      <c r="H9" s="3">
        <f>'Project Plan'!L7</f>
        <v>0</v>
      </c>
      <c r="I9" s="14">
        <f t="shared" si="2"/>
        <v>1</v>
      </c>
      <c r="J9" s="14" t="str">
        <f t="shared" si="2"/>
        <v/>
      </c>
      <c r="K9" s="14" t="str">
        <f t="shared" si="2"/>
        <v/>
      </c>
      <c r="L9" s="14" t="str">
        <f t="shared" si="2"/>
        <v/>
      </c>
      <c r="M9" s="14" t="str">
        <f t="shared" si="2"/>
        <v/>
      </c>
      <c r="N9" s="14" t="str">
        <f t="shared" si="2"/>
        <v/>
      </c>
      <c r="O9" s="14" t="str">
        <f t="shared" si="2"/>
        <v/>
      </c>
      <c r="P9" s="14" t="str">
        <f t="shared" si="2"/>
        <v/>
      </c>
      <c r="Q9" s="14" t="str">
        <f t="shared" si="2"/>
        <v/>
      </c>
      <c r="R9" s="14" t="str">
        <f t="shared" si="2"/>
        <v/>
      </c>
      <c r="S9" s="14" t="str">
        <f t="shared" si="3"/>
        <v/>
      </c>
      <c r="T9" s="14" t="str">
        <f t="shared" si="3"/>
        <v/>
      </c>
      <c r="U9" s="14" t="str">
        <f t="shared" si="3"/>
        <v/>
      </c>
      <c r="V9" s="14" t="str">
        <f t="shared" si="3"/>
        <v/>
      </c>
      <c r="W9" s="14" t="str">
        <f t="shared" si="3"/>
        <v/>
      </c>
      <c r="X9" s="14" t="str">
        <f t="shared" si="3"/>
        <v/>
      </c>
      <c r="Y9" s="14" t="str">
        <f t="shared" si="3"/>
        <v/>
      </c>
      <c r="Z9" s="14" t="str">
        <f t="shared" si="3"/>
        <v/>
      </c>
      <c r="AA9" s="14" t="str">
        <f t="shared" si="3"/>
        <v/>
      </c>
      <c r="AB9" s="14" t="str">
        <f t="shared" si="3"/>
        <v/>
      </c>
      <c r="AC9" s="14" t="str">
        <f t="shared" si="4"/>
        <v/>
      </c>
      <c r="AD9" s="14" t="str">
        <f t="shared" si="4"/>
        <v/>
      </c>
      <c r="AE9" s="14" t="str">
        <f t="shared" si="4"/>
        <v/>
      </c>
      <c r="AF9" s="14" t="str">
        <f t="shared" si="4"/>
        <v/>
      </c>
      <c r="AG9" s="14" t="str">
        <f t="shared" si="4"/>
        <v/>
      </c>
      <c r="AH9" s="14" t="str">
        <f t="shared" si="4"/>
        <v/>
      </c>
      <c r="AI9" s="14" t="str">
        <f t="shared" si="4"/>
        <v/>
      </c>
      <c r="AJ9" s="14" t="str">
        <f t="shared" si="4"/>
        <v/>
      </c>
      <c r="AK9" s="14" t="str">
        <f t="shared" si="4"/>
        <v/>
      </c>
      <c r="AL9" s="14" t="str">
        <f t="shared" si="4"/>
        <v/>
      </c>
      <c r="AM9" s="14" t="str">
        <f t="shared" si="5"/>
        <v/>
      </c>
      <c r="AN9" s="14" t="str">
        <f t="shared" si="5"/>
        <v/>
      </c>
      <c r="AO9" s="14" t="str">
        <f t="shared" si="5"/>
        <v/>
      </c>
      <c r="AP9" s="14" t="str">
        <f t="shared" si="5"/>
        <v/>
      </c>
      <c r="AQ9" s="14" t="str">
        <f t="shared" si="5"/>
        <v/>
      </c>
      <c r="AR9" s="14" t="str">
        <f t="shared" si="5"/>
        <v/>
      </c>
      <c r="AS9" s="14" t="str">
        <f t="shared" si="5"/>
        <v/>
      </c>
      <c r="AT9" s="14" t="str">
        <f t="shared" si="5"/>
        <v/>
      </c>
      <c r="AU9" s="14" t="str">
        <f t="shared" si="5"/>
        <v/>
      </c>
      <c r="AV9" s="14" t="str">
        <f t="shared" si="5"/>
        <v/>
      </c>
      <c r="AW9" s="14" t="str">
        <f t="shared" si="6"/>
        <v/>
      </c>
      <c r="AX9" s="14" t="str">
        <f t="shared" si="6"/>
        <v/>
      </c>
      <c r="AY9" s="14" t="str">
        <f t="shared" si="6"/>
        <v/>
      </c>
      <c r="AZ9" s="14" t="str">
        <f t="shared" si="6"/>
        <v/>
      </c>
      <c r="BA9" s="14" t="str">
        <f t="shared" si="6"/>
        <v/>
      </c>
      <c r="BB9" s="14" t="str">
        <f t="shared" si="6"/>
        <v/>
      </c>
      <c r="BC9" s="14" t="str">
        <f t="shared" si="6"/>
        <v/>
      </c>
      <c r="BD9" s="14" t="str">
        <f t="shared" si="6"/>
        <v/>
      </c>
      <c r="BE9" s="14" t="str">
        <f t="shared" si="6"/>
        <v/>
      </c>
      <c r="BF9" s="14" t="str">
        <f t="shared" si="6"/>
        <v/>
      </c>
      <c r="BG9" s="14" t="str">
        <f t="shared" si="6"/>
        <v/>
      </c>
      <c r="BH9" s="14" t="str">
        <f t="shared" si="6"/>
        <v/>
      </c>
    </row>
    <row r="10" spans="1:60" ht="16">
      <c r="A10" s="2">
        <f>'Project Plan'!A8</f>
        <v>7</v>
      </c>
      <c r="B10" s="2" t="str">
        <f>'Project Plan'!B8</f>
        <v>2. Core programme team</v>
      </c>
      <c r="C10" s="2" t="str">
        <f>'Project Plan'!C8</f>
        <v>Appoint core programme team</v>
      </c>
      <c r="D10" s="2">
        <f>'Project Plan'!F8</f>
        <v>0</v>
      </c>
      <c r="E10" s="2" t="str">
        <f>'Project Plan'!G8</f>
        <v>Not started</v>
      </c>
      <c r="F10" s="8">
        <f>'Project Plan'!I8</f>
        <v>0</v>
      </c>
      <c r="G10" s="8">
        <f>'Project Plan'!J8</f>
        <v>0</v>
      </c>
      <c r="H10" s="3">
        <f>'Project Plan'!L8</f>
        <v>0</v>
      </c>
      <c r="I10" s="14">
        <f t="shared" si="2"/>
        <v>1</v>
      </c>
      <c r="J10" s="14" t="str">
        <f t="shared" si="2"/>
        <v/>
      </c>
      <c r="K10" s="14" t="str">
        <f t="shared" si="2"/>
        <v/>
      </c>
      <c r="L10" s="14" t="str">
        <f t="shared" si="2"/>
        <v/>
      </c>
      <c r="M10" s="14" t="str">
        <f t="shared" si="2"/>
        <v/>
      </c>
      <c r="N10" s="14" t="str">
        <f t="shared" si="2"/>
        <v/>
      </c>
      <c r="O10" s="14" t="str">
        <f t="shared" si="2"/>
        <v/>
      </c>
      <c r="P10" s="14" t="str">
        <f t="shared" si="2"/>
        <v/>
      </c>
      <c r="Q10" s="14" t="str">
        <f t="shared" si="2"/>
        <v/>
      </c>
      <c r="R10" s="14" t="str">
        <f t="shared" si="2"/>
        <v/>
      </c>
      <c r="S10" s="14" t="str">
        <f t="shared" si="3"/>
        <v/>
      </c>
      <c r="T10" s="14" t="str">
        <f t="shared" si="3"/>
        <v/>
      </c>
      <c r="U10" s="14" t="str">
        <f t="shared" si="3"/>
        <v/>
      </c>
      <c r="V10" s="14" t="str">
        <f t="shared" si="3"/>
        <v/>
      </c>
      <c r="W10" s="14" t="str">
        <f t="shared" si="3"/>
        <v/>
      </c>
      <c r="X10" s="14" t="str">
        <f t="shared" si="3"/>
        <v/>
      </c>
      <c r="Y10" s="14" t="str">
        <f t="shared" si="3"/>
        <v/>
      </c>
      <c r="Z10" s="14" t="str">
        <f t="shared" si="3"/>
        <v/>
      </c>
      <c r="AA10" s="14" t="str">
        <f t="shared" si="3"/>
        <v/>
      </c>
      <c r="AB10" s="14" t="str">
        <f t="shared" si="3"/>
        <v/>
      </c>
      <c r="AC10" s="14" t="str">
        <f t="shared" si="4"/>
        <v/>
      </c>
      <c r="AD10" s="14" t="str">
        <f t="shared" si="4"/>
        <v/>
      </c>
      <c r="AE10" s="14" t="str">
        <f t="shared" si="4"/>
        <v/>
      </c>
      <c r="AF10" s="14" t="str">
        <f t="shared" si="4"/>
        <v/>
      </c>
      <c r="AG10" s="14" t="str">
        <f t="shared" si="4"/>
        <v/>
      </c>
      <c r="AH10" s="14" t="str">
        <f t="shared" si="4"/>
        <v/>
      </c>
      <c r="AI10" s="14" t="str">
        <f t="shared" si="4"/>
        <v/>
      </c>
      <c r="AJ10" s="14" t="str">
        <f t="shared" si="4"/>
        <v/>
      </c>
      <c r="AK10" s="14" t="str">
        <f t="shared" si="4"/>
        <v/>
      </c>
      <c r="AL10" s="14" t="str">
        <f t="shared" si="4"/>
        <v/>
      </c>
      <c r="AM10" s="14" t="str">
        <f t="shared" si="5"/>
        <v/>
      </c>
      <c r="AN10" s="14" t="str">
        <f t="shared" si="5"/>
        <v/>
      </c>
      <c r="AO10" s="14" t="str">
        <f t="shared" si="5"/>
        <v/>
      </c>
      <c r="AP10" s="14" t="str">
        <f t="shared" si="5"/>
        <v/>
      </c>
      <c r="AQ10" s="14" t="str">
        <f t="shared" si="5"/>
        <v/>
      </c>
      <c r="AR10" s="14" t="str">
        <f t="shared" si="5"/>
        <v/>
      </c>
      <c r="AS10" s="14" t="str">
        <f t="shared" si="5"/>
        <v/>
      </c>
      <c r="AT10" s="14" t="str">
        <f t="shared" si="5"/>
        <v/>
      </c>
      <c r="AU10" s="14" t="str">
        <f t="shared" si="5"/>
        <v/>
      </c>
      <c r="AV10" s="14" t="str">
        <f t="shared" si="5"/>
        <v/>
      </c>
      <c r="AW10" s="14" t="str">
        <f t="shared" si="6"/>
        <v/>
      </c>
      <c r="AX10" s="14" t="str">
        <f t="shared" si="6"/>
        <v/>
      </c>
      <c r="AY10" s="14" t="str">
        <f t="shared" si="6"/>
        <v/>
      </c>
      <c r="AZ10" s="14" t="str">
        <f t="shared" si="6"/>
        <v/>
      </c>
      <c r="BA10" s="14" t="str">
        <f t="shared" si="6"/>
        <v/>
      </c>
      <c r="BB10" s="14" t="str">
        <f t="shared" si="6"/>
        <v/>
      </c>
      <c r="BC10" s="14" t="str">
        <f t="shared" si="6"/>
        <v/>
      </c>
      <c r="BD10" s="14" t="str">
        <f t="shared" si="6"/>
        <v/>
      </c>
      <c r="BE10" s="14" t="str">
        <f t="shared" si="6"/>
        <v/>
      </c>
      <c r="BF10" s="14" t="str">
        <f t="shared" si="6"/>
        <v/>
      </c>
      <c r="BG10" s="14" t="str">
        <f t="shared" si="6"/>
        <v/>
      </c>
      <c r="BH10" s="14" t="str">
        <f t="shared" si="6"/>
        <v/>
      </c>
    </row>
    <row r="11" spans="1:60" ht="16">
      <c r="A11" s="2">
        <f>'Project Plan'!A9</f>
        <v>8</v>
      </c>
      <c r="B11" s="2" t="str">
        <f>'Project Plan'!B9</f>
        <v>2. Core programme team</v>
      </c>
      <c r="C11" s="2" t="str">
        <f>'Project Plan'!C9</f>
        <v>Map partner representation</v>
      </c>
      <c r="D11" s="2">
        <f>'Project Plan'!F9</f>
        <v>0</v>
      </c>
      <c r="E11" s="2" t="str">
        <f>'Project Plan'!G9</f>
        <v>Not started</v>
      </c>
      <c r="F11" s="8">
        <f>'Project Plan'!I9</f>
        <v>0</v>
      </c>
      <c r="G11" s="8">
        <f>'Project Plan'!J9</f>
        <v>0</v>
      </c>
      <c r="H11" s="3">
        <f>'Project Plan'!L9</f>
        <v>0</v>
      </c>
      <c r="I11" s="14">
        <f t="shared" si="2"/>
        <v>1</v>
      </c>
      <c r="J11" s="14" t="str">
        <f t="shared" si="2"/>
        <v/>
      </c>
      <c r="K11" s="14" t="str">
        <f t="shared" si="2"/>
        <v/>
      </c>
      <c r="L11" s="14" t="str">
        <f t="shared" si="2"/>
        <v/>
      </c>
      <c r="M11" s="14" t="str">
        <f t="shared" si="2"/>
        <v/>
      </c>
      <c r="N11" s="14" t="str">
        <f t="shared" si="2"/>
        <v/>
      </c>
      <c r="O11" s="14" t="str">
        <f t="shared" si="2"/>
        <v/>
      </c>
      <c r="P11" s="14" t="str">
        <f t="shared" si="2"/>
        <v/>
      </c>
      <c r="Q11" s="14" t="str">
        <f t="shared" si="2"/>
        <v/>
      </c>
      <c r="R11" s="14" t="str">
        <f t="shared" si="2"/>
        <v/>
      </c>
      <c r="S11" s="14" t="str">
        <f t="shared" si="3"/>
        <v/>
      </c>
      <c r="T11" s="14" t="str">
        <f t="shared" si="3"/>
        <v/>
      </c>
      <c r="U11" s="14" t="str">
        <f t="shared" si="3"/>
        <v/>
      </c>
      <c r="V11" s="14" t="str">
        <f t="shared" si="3"/>
        <v/>
      </c>
      <c r="W11" s="14" t="str">
        <f t="shared" si="3"/>
        <v/>
      </c>
      <c r="X11" s="14" t="str">
        <f t="shared" si="3"/>
        <v/>
      </c>
      <c r="Y11" s="14" t="str">
        <f t="shared" si="3"/>
        <v/>
      </c>
      <c r="Z11" s="14" t="str">
        <f t="shared" si="3"/>
        <v/>
      </c>
      <c r="AA11" s="14" t="str">
        <f t="shared" si="3"/>
        <v/>
      </c>
      <c r="AB11" s="14" t="str">
        <f t="shared" si="3"/>
        <v/>
      </c>
      <c r="AC11" s="14" t="str">
        <f t="shared" si="4"/>
        <v/>
      </c>
      <c r="AD11" s="14" t="str">
        <f t="shared" si="4"/>
        <v/>
      </c>
      <c r="AE11" s="14" t="str">
        <f t="shared" si="4"/>
        <v/>
      </c>
      <c r="AF11" s="14" t="str">
        <f t="shared" si="4"/>
        <v/>
      </c>
      <c r="AG11" s="14" t="str">
        <f t="shared" si="4"/>
        <v/>
      </c>
      <c r="AH11" s="14" t="str">
        <f t="shared" si="4"/>
        <v/>
      </c>
      <c r="AI11" s="14" t="str">
        <f t="shared" si="4"/>
        <v/>
      </c>
      <c r="AJ11" s="14" t="str">
        <f t="shared" si="4"/>
        <v/>
      </c>
      <c r="AK11" s="14" t="str">
        <f t="shared" si="4"/>
        <v/>
      </c>
      <c r="AL11" s="14" t="str">
        <f t="shared" si="4"/>
        <v/>
      </c>
      <c r="AM11" s="14" t="str">
        <f t="shared" si="5"/>
        <v/>
      </c>
      <c r="AN11" s="14" t="str">
        <f t="shared" si="5"/>
        <v/>
      </c>
      <c r="AO11" s="14" t="str">
        <f t="shared" si="5"/>
        <v/>
      </c>
      <c r="AP11" s="14" t="str">
        <f t="shared" si="5"/>
        <v/>
      </c>
      <c r="AQ11" s="14" t="str">
        <f t="shared" si="5"/>
        <v/>
      </c>
      <c r="AR11" s="14" t="str">
        <f t="shared" si="5"/>
        <v/>
      </c>
      <c r="AS11" s="14" t="str">
        <f t="shared" si="5"/>
        <v/>
      </c>
      <c r="AT11" s="14" t="str">
        <f t="shared" si="5"/>
        <v/>
      </c>
      <c r="AU11" s="14" t="str">
        <f t="shared" si="5"/>
        <v/>
      </c>
      <c r="AV11" s="14" t="str">
        <f t="shared" si="5"/>
        <v/>
      </c>
      <c r="AW11" s="14" t="str">
        <f t="shared" si="6"/>
        <v/>
      </c>
      <c r="AX11" s="14" t="str">
        <f t="shared" si="6"/>
        <v/>
      </c>
      <c r="AY11" s="14" t="str">
        <f t="shared" si="6"/>
        <v/>
      </c>
      <c r="AZ11" s="14" t="str">
        <f t="shared" si="6"/>
        <v/>
      </c>
      <c r="BA11" s="14" t="str">
        <f t="shared" si="6"/>
        <v/>
      </c>
      <c r="BB11" s="14" t="str">
        <f t="shared" si="6"/>
        <v/>
      </c>
      <c r="BC11" s="14" t="str">
        <f t="shared" si="6"/>
        <v/>
      </c>
      <c r="BD11" s="14" t="str">
        <f t="shared" si="6"/>
        <v/>
      </c>
      <c r="BE11" s="14" t="str">
        <f t="shared" si="6"/>
        <v/>
      </c>
      <c r="BF11" s="14" t="str">
        <f t="shared" si="6"/>
        <v/>
      </c>
      <c r="BG11" s="14" t="str">
        <f t="shared" si="6"/>
        <v/>
      </c>
      <c r="BH11" s="14" t="str">
        <f t="shared" si="6"/>
        <v/>
      </c>
    </row>
    <row r="12" spans="1:60" ht="16">
      <c r="A12" s="2">
        <f>'Project Plan'!A10</f>
        <v>9</v>
      </c>
      <c r="B12" s="2" t="str">
        <f>'Project Plan'!B10</f>
        <v>2. Core programme team</v>
      </c>
      <c r="C12" s="2" t="str">
        <f>'Project Plan'!C10</f>
        <v>Agree roles and responsibilities</v>
      </c>
      <c r="D12" s="2">
        <f>'Project Plan'!F10</f>
        <v>0</v>
      </c>
      <c r="E12" s="2" t="str">
        <f>'Project Plan'!G10</f>
        <v>Not started</v>
      </c>
      <c r="F12" s="8">
        <f>'Project Plan'!I10</f>
        <v>0</v>
      </c>
      <c r="G12" s="8">
        <f>'Project Plan'!J10</f>
        <v>0</v>
      </c>
      <c r="H12" s="3">
        <f>'Project Plan'!L10</f>
        <v>0</v>
      </c>
      <c r="I12" s="14">
        <f t="shared" si="2"/>
        <v>1</v>
      </c>
      <c r="J12" s="14" t="str">
        <f t="shared" si="2"/>
        <v/>
      </c>
      <c r="K12" s="14" t="str">
        <f t="shared" si="2"/>
        <v/>
      </c>
      <c r="L12" s="14" t="str">
        <f t="shared" si="2"/>
        <v/>
      </c>
      <c r="M12" s="14" t="str">
        <f t="shared" si="2"/>
        <v/>
      </c>
      <c r="N12" s="14" t="str">
        <f t="shared" si="2"/>
        <v/>
      </c>
      <c r="O12" s="14" t="str">
        <f t="shared" si="2"/>
        <v/>
      </c>
      <c r="P12" s="14" t="str">
        <f t="shared" si="2"/>
        <v/>
      </c>
      <c r="Q12" s="14" t="str">
        <f t="shared" si="2"/>
        <v/>
      </c>
      <c r="R12" s="14" t="str">
        <f t="shared" si="2"/>
        <v/>
      </c>
      <c r="S12" s="14" t="str">
        <f t="shared" si="3"/>
        <v/>
      </c>
      <c r="T12" s="14" t="str">
        <f t="shared" si="3"/>
        <v/>
      </c>
      <c r="U12" s="14" t="str">
        <f t="shared" si="3"/>
        <v/>
      </c>
      <c r="V12" s="14" t="str">
        <f t="shared" si="3"/>
        <v/>
      </c>
      <c r="W12" s="14" t="str">
        <f t="shared" si="3"/>
        <v/>
      </c>
      <c r="X12" s="14" t="str">
        <f t="shared" si="3"/>
        <v/>
      </c>
      <c r="Y12" s="14" t="str">
        <f t="shared" si="3"/>
        <v/>
      </c>
      <c r="Z12" s="14" t="str">
        <f t="shared" si="3"/>
        <v/>
      </c>
      <c r="AA12" s="14" t="str">
        <f t="shared" si="3"/>
        <v/>
      </c>
      <c r="AB12" s="14" t="str">
        <f t="shared" si="3"/>
        <v/>
      </c>
      <c r="AC12" s="14" t="str">
        <f t="shared" si="4"/>
        <v/>
      </c>
      <c r="AD12" s="14" t="str">
        <f t="shared" si="4"/>
        <v/>
      </c>
      <c r="AE12" s="14" t="str">
        <f t="shared" si="4"/>
        <v/>
      </c>
      <c r="AF12" s="14" t="str">
        <f t="shared" si="4"/>
        <v/>
      </c>
      <c r="AG12" s="14" t="str">
        <f t="shared" si="4"/>
        <v/>
      </c>
      <c r="AH12" s="14" t="str">
        <f t="shared" si="4"/>
        <v/>
      </c>
      <c r="AI12" s="14" t="str">
        <f t="shared" si="4"/>
        <v/>
      </c>
      <c r="AJ12" s="14" t="str">
        <f t="shared" si="4"/>
        <v/>
      </c>
      <c r="AK12" s="14" t="str">
        <f t="shared" si="4"/>
        <v/>
      </c>
      <c r="AL12" s="14" t="str">
        <f t="shared" si="4"/>
        <v/>
      </c>
      <c r="AM12" s="14" t="str">
        <f t="shared" si="5"/>
        <v/>
      </c>
      <c r="AN12" s="14" t="str">
        <f t="shared" si="5"/>
        <v/>
      </c>
      <c r="AO12" s="14" t="str">
        <f t="shared" si="5"/>
        <v/>
      </c>
      <c r="AP12" s="14" t="str">
        <f t="shared" si="5"/>
        <v/>
      </c>
      <c r="AQ12" s="14" t="str">
        <f t="shared" si="5"/>
        <v/>
      </c>
      <c r="AR12" s="14" t="str">
        <f t="shared" si="5"/>
        <v/>
      </c>
      <c r="AS12" s="14" t="str">
        <f t="shared" si="5"/>
        <v/>
      </c>
      <c r="AT12" s="14" t="str">
        <f t="shared" si="5"/>
        <v/>
      </c>
      <c r="AU12" s="14" t="str">
        <f t="shared" si="5"/>
        <v/>
      </c>
      <c r="AV12" s="14" t="str">
        <f t="shared" si="5"/>
        <v/>
      </c>
      <c r="AW12" s="14" t="str">
        <f t="shared" si="6"/>
        <v/>
      </c>
      <c r="AX12" s="14" t="str">
        <f t="shared" si="6"/>
        <v/>
      </c>
      <c r="AY12" s="14" t="str">
        <f t="shared" si="6"/>
        <v/>
      </c>
      <c r="AZ12" s="14" t="str">
        <f t="shared" si="6"/>
        <v/>
      </c>
      <c r="BA12" s="14" t="str">
        <f t="shared" si="6"/>
        <v/>
      </c>
      <c r="BB12" s="14" t="str">
        <f t="shared" si="6"/>
        <v/>
      </c>
      <c r="BC12" s="14" t="str">
        <f t="shared" si="6"/>
        <v/>
      </c>
      <c r="BD12" s="14" t="str">
        <f t="shared" si="6"/>
        <v/>
      </c>
      <c r="BE12" s="14" t="str">
        <f t="shared" si="6"/>
        <v/>
      </c>
      <c r="BF12" s="14" t="str">
        <f t="shared" si="6"/>
        <v/>
      </c>
      <c r="BG12" s="14" t="str">
        <f t="shared" si="6"/>
        <v/>
      </c>
      <c r="BH12" s="14" t="str">
        <f t="shared" si="6"/>
        <v/>
      </c>
    </row>
    <row r="13" spans="1:60" ht="16">
      <c r="A13" s="2">
        <f>'Project Plan'!A11</f>
        <v>10</v>
      </c>
      <c r="B13" s="2" t="str">
        <f>'Project Plan'!B11</f>
        <v>2. Core programme team</v>
      </c>
      <c r="C13" s="2" t="str">
        <f>'Project Plan'!C11</f>
        <v>Assess workforce and admin capacity</v>
      </c>
      <c r="D13" s="2">
        <f>'Project Plan'!F11</f>
        <v>0</v>
      </c>
      <c r="E13" s="2" t="str">
        <f>'Project Plan'!G11</f>
        <v>Not started</v>
      </c>
      <c r="F13" s="8">
        <f>'Project Plan'!I11</f>
        <v>0</v>
      </c>
      <c r="G13" s="8">
        <f>'Project Plan'!J11</f>
        <v>0</v>
      </c>
      <c r="H13" s="3">
        <f>'Project Plan'!L11</f>
        <v>0</v>
      </c>
      <c r="I13" s="14">
        <f t="shared" si="2"/>
        <v>1</v>
      </c>
      <c r="J13" s="14" t="str">
        <f t="shared" si="2"/>
        <v/>
      </c>
      <c r="K13" s="14" t="str">
        <f t="shared" si="2"/>
        <v/>
      </c>
      <c r="L13" s="14" t="str">
        <f t="shared" si="2"/>
        <v/>
      </c>
      <c r="M13" s="14" t="str">
        <f t="shared" si="2"/>
        <v/>
      </c>
      <c r="N13" s="14" t="str">
        <f t="shared" si="2"/>
        <v/>
      </c>
      <c r="O13" s="14" t="str">
        <f t="shared" si="2"/>
        <v/>
      </c>
      <c r="P13" s="14" t="str">
        <f t="shared" si="2"/>
        <v/>
      </c>
      <c r="Q13" s="14" t="str">
        <f t="shared" si="2"/>
        <v/>
      </c>
      <c r="R13" s="14" t="str">
        <f t="shared" si="2"/>
        <v/>
      </c>
      <c r="S13" s="14" t="str">
        <f t="shared" si="3"/>
        <v/>
      </c>
      <c r="T13" s="14" t="str">
        <f t="shared" si="3"/>
        <v/>
      </c>
      <c r="U13" s="14" t="str">
        <f t="shared" si="3"/>
        <v/>
      </c>
      <c r="V13" s="14" t="str">
        <f t="shared" si="3"/>
        <v/>
      </c>
      <c r="W13" s="14" t="str">
        <f t="shared" si="3"/>
        <v/>
      </c>
      <c r="X13" s="14" t="str">
        <f t="shared" si="3"/>
        <v/>
      </c>
      <c r="Y13" s="14" t="str">
        <f t="shared" si="3"/>
        <v/>
      </c>
      <c r="Z13" s="14" t="str">
        <f t="shared" si="3"/>
        <v/>
      </c>
      <c r="AA13" s="14" t="str">
        <f t="shared" si="3"/>
        <v/>
      </c>
      <c r="AB13" s="14" t="str">
        <f t="shared" si="3"/>
        <v/>
      </c>
      <c r="AC13" s="14" t="str">
        <f t="shared" si="4"/>
        <v/>
      </c>
      <c r="AD13" s="14" t="str">
        <f t="shared" si="4"/>
        <v/>
      </c>
      <c r="AE13" s="14" t="str">
        <f t="shared" si="4"/>
        <v/>
      </c>
      <c r="AF13" s="14" t="str">
        <f t="shared" si="4"/>
        <v/>
      </c>
      <c r="AG13" s="14" t="str">
        <f t="shared" si="4"/>
        <v/>
      </c>
      <c r="AH13" s="14" t="str">
        <f t="shared" si="4"/>
        <v/>
      </c>
      <c r="AI13" s="14" t="str">
        <f t="shared" si="4"/>
        <v/>
      </c>
      <c r="AJ13" s="14" t="str">
        <f t="shared" si="4"/>
        <v/>
      </c>
      <c r="AK13" s="14" t="str">
        <f t="shared" si="4"/>
        <v/>
      </c>
      <c r="AL13" s="14" t="str">
        <f t="shared" si="4"/>
        <v/>
      </c>
      <c r="AM13" s="14" t="str">
        <f t="shared" si="5"/>
        <v/>
      </c>
      <c r="AN13" s="14" t="str">
        <f t="shared" si="5"/>
        <v/>
      </c>
      <c r="AO13" s="14" t="str">
        <f t="shared" si="5"/>
        <v/>
      </c>
      <c r="AP13" s="14" t="str">
        <f t="shared" si="5"/>
        <v/>
      </c>
      <c r="AQ13" s="14" t="str">
        <f t="shared" si="5"/>
        <v/>
      </c>
      <c r="AR13" s="14" t="str">
        <f t="shared" si="5"/>
        <v/>
      </c>
      <c r="AS13" s="14" t="str">
        <f t="shared" si="5"/>
        <v/>
      </c>
      <c r="AT13" s="14" t="str">
        <f t="shared" si="5"/>
        <v/>
      </c>
      <c r="AU13" s="14" t="str">
        <f t="shared" si="5"/>
        <v/>
      </c>
      <c r="AV13" s="14" t="str">
        <f t="shared" si="5"/>
        <v/>
      </c>
      <c r="AW13" s="14" t="str">
        <f t="shared" si="6"/>
        <v/>
      </c>
      <c r="AX13" s="14" t="str">
        <f t="shared" si="6"/>
        <v/>
      </c>
      <c r="AY13" s="14" t="str">
        <f t="shared" si="6"/>
        <v/>
      </c>
      <c r="AZ13" s="14" t="str">
        <f t="shared" si="6"/>
        <v/>
      </c>
      <c r="BA13" s="14" t="str">
        <f t="shared" si="6"/>
        <v/>
      </c>
      <c r="BB13" s="14" t="str">
        <f t="shared" si="6"/>
        <v/>
      </c>
      <c r="BC13" s="14" t="str">
        <f t="shared" si="6"/>
        <v/>
      </c>
      <c r="BD13" s="14" t="str">
        <f t="shared" si="6"/>
        <v/>
      </c>
      <c r="BE13" s="14" t="str">
        <f t="shared" si="6"/>
        <v/>
      </c>
      <c r="BF13" s="14" t="str">
        <f t="shared" si="6"/>
        <v/>
      </c>
      <c r="BG13" s="14" t="str">
        <f t="shared" si="6"/>
        <v/>
      </c>
      <c r="BH13" s="14" t="str">
        <f t="shared" si="6"/>
        <v/>
      </c>
    </row>
    <row r="14" spans="1:60" ht="16">
      <c r="A14" s="2">
        <f>'Project Plan'!A12</f>
        <v>11</v>
      </c>
      <c r="B14" s="2" t="str">
        <f>'Project Plan'!B12</f>
        <v>2. Core programme team</v>
      </c>
      <c r="C14" s="2" t="str">
        <f>'Project Plan'!C12</f>
        <v>Set regular programme check-ins</v>
      </c>
      <c r="D14" s="2">
        <f>'Project Plan'!F12</f>
        <v>0</v>
      </c>
      <c r="E14" s="2" t="str">
        <f>'Project Plan'!G12</f>
        <v>Not started</v>
      </c>
      <c r="F14" s="8">
        <f>'Project Plan'!I12</f>
        <v>0</v>
      </c>
      <c r="G14" s="8">
        <f>'Project Plan'!J12</f>
        <v>0</v>
      </c>
      <c r="H14" s="3">
        <f>'Project Plan'!L12</f>
        <v>0</v>
      </c>
      <c r="I14" s="14">
        <f t="shared" ref="I14:R23" si="7">IF(AND(I$2&lt;=$G14,I$2+6&gt;=$F14),1,"")</f>
        <v>1</v>
      </c>
      <c r="J14" s="14" t="str">
        <f t="shared" si="7"/>
        <v/>
      </c>
      <c r="K14" s="14" t="str">
        <f t="shared" si="7"/>
        <v/>
      </c>
      <c r="L14" s="14" t="str">
        <f t="shared" si="7"/>
        <v/>
      </c>
      <c r="M14" s="14" t="str">
        <f t="shared" si="7"/>
        <v/>
      </c>
      <c r="N14" s="14" t="str">
        <f t="shared" si="7"/>
        <v/>
      </c>
      <c r="O14" s="14" t="str">
        <f t="shared" si="7"/>
        <v/>
      </c>
      <c r="P14" s="14" t="str">
        <f t="shared" si="7"/>
        <v/>
      </c>
      <c r="Q14" s="14" t="str">
        <f t="shared" si="7"/>
        <v/>
      </c>
      <c r="R14" s="14" t="str">
        <f t="shared" si="7"/>
        <v/>
      </c>
      <c r="S14" s="14" t="str">
        <f t="shared" ref="S14:AB23" si="8">IF(AND(S$2&lt;=$G14,S$2+6&gt;=$F14),1,"")</f>
        <v/>
      </c>
      <c r="T14" s="14" t="str">
        <f t="shared" si="8"/>
        <v/>
      </c>
      <c r="U14" s="14" t="str">
        <f t="shared" si="8"/>
        <v/>
      </c>
      <c r="V14" s="14" t="str">
        <f t="shared" si="8"/>
        <v/>
      </c>
      <c r="W14" s="14" t="str">
        <f t="shared" si="8"/>
        <v/>
      </c>
      <c r="X14" s="14" t="str">
        <f t="shared" si="8"/>
        <v/>
      </c>
      <c r="Y14" s="14" t="str">
        <f t="shared" si="8"/>
        <v/>
      </c>
      <c r="Z14" s="14" t="str">
        <f t="shared" si="8"/>
        <v/>
      </c>
      <c r="AA14" s="14" t="str">
        <f t="shared" si="8"/>
        <v/>
      </c>
      <c r="AB14" s="14" t="str">
        <f t="shared" si="8"/>
        <v/>
      </c>
      <c r="AC14" s="14" t="str">
        <f t="shared" ref="AC14:AL23" si="9">IF(AND(AC$2&lt;=$G14,AC$2+6&gt;=$F14),1,"")</f>
        <v/>
      </c>
      <c r="AD14" s="14" t="str">
        <f t="shared" si="9"/>
        <v/>
      </c>
      <c r="AE14" s="14" t="str">
        <f t="shared" si="9"/>
        <v/>
      </c>
      <c r="AF14" s="14" t="str">
        <f t="shared" si="9"/>
        <v/>
      </c>
      <c r="AG14" s="14" t="str">
        <f t="shared" si="9"/>
        <v/>
      </c>
      <c r="AH14" s="14" t="str">
        <f t="shared" si="9"/>
        <v/>
      </c>
      <c r="AI14" s="14" t="str">
        <f t="shared" si="9"/>
        <v/>
      </c>
      <c r="AJ14" s="14" t="str">
        <f t="shared" si="9"/>
        <v/>
      </c>
      <c r="AK14" s="14" t="str">
        <f t="shared" si="9"/>
        <v/>
      </c>
      <c r="AL14" s="14" t="str">
        <f t="shared" si="9"/>
        <v/>
      </c>
      <c r="AM14" s="14" t="str">
        <f t="shared" ref="AM14:AV23" si="10">IF(AND(AM$2&lt;=$G14,AM$2+6&gt;=$F14),1,"")</f>
        <v/>
      </c>
      <c r="AN14" s="14" t="str">
        <f t="shared" si="10"/>
        <v/>
      </c>
      <c r="AO14" s="14" t="str">
        <f t="shared" si="10"/>
        <v/>
      </c>
      <c r="AP14" s="14" t="str">
        <f t="shared" si="10"/>
        <v/>
      </c>
      <c r="AQ14" s="14" t="str">
        <f t="shared" si="10"/>
        <v/>
      </c>
      <c r="AR14" s="14" t="str">
        <f t="shared" si="10"/>
        <v/>
      </c>
      <c r="AS14" s="14" t="str">
        <f t="shared" si="10"/>
        <v/>
      </c>
      <c r="AT14" s="14" t="str">
        <f t="shared" si="10"/>
        <v/>
      </c>
      <c r="AU14" s="14" t="str">
        <f t="shared" si="10"/>
        <v/>
      </c>
      <c r="AV14" s="14" t="str">
        <f t="shared" si="10"/>
        <v/>
      </c>
      <c r="AW14" s="14" t="str">
        <f t="shared" ref="AW14:BH23" si="11">IF(AND(AW$2&lt;=$G14,AW$2+6&gt;=$F14),1,"")</f>
        <v/>
      </c>
      <c r="AX14" s="14" t="str">
        <f t="shared" si="11"/>
        <v/>
      </c>
      <c r="AY14" s="14" t="str">
        <f t="shared" si="11"/>
        <v/>
      </c>
      <c r="AZ14" s="14" t="str">
        <f t="shared" si="11"/>
        <v/>
      </c>
      <c r="BA14" s="14" t="str">
        <f t="shared" si="11"/>
        <v/>
      </c>
      <c r="BB14" s="14" t="str">
        <f t="shared" si="11"/>
        <v/>
      </c>
      <c r="BC14" s="14" t="str">
        <f t="shared" si="11"/>
        <v/>
      </c>
      <c r="BD14" s="14" t="str">
        <f t="shared" si="11"/>
        <v/>
      </c>
      <c r="BE14" s="14" t="str">
        <f t="shared" si="11"/>
        <v/>
      </c>
      <c r="BF14" s="14" t="str">
        <f t="shared" si="11"/>
        <v/>
      </c>
      <c r="BG14" s="14" t="str">
        <f t="shared" si="11"/>
        <v/>
      </c>
      <c r="BH14" s="14" t="str">
        <f t="shared" si="11"/>
        <v/>
      </c>
    </row>
    <row r="15" spans="1:60" ht="16">
      <c r="A15" s="2">
        <f>'Project Plan'!A13</f>
        <v>12</v>
      </c>
      <c r="B15" s="2" t="str">
        <f>'Project Plan'!B13</f>
        <v>3. Leadership &amp; sector buy-in</v>
      </c>
      <c r="C15" s="2" t="str">
        <f>'Project Plan'!C13</f>
        <v>Identify leadership briefing audiences</v>
      </c>
      <c r="D15" s="2">
        <f>'Project Plan'!F13</f>
        <v>0</v>
      </c>
      <c r="E15" s="2" t="str">
        <f>'Project Plan'!G13</f>
        <v>Not started</v>
      </c>
      <c r="F15" s="8">
        <f>'Project Plan'!I13</f>
        <v>0</v>
      </c>
      <c r="G15" s="8">
        <f>'Project Plan'!J13</f>
        <v>0</v>
      </c>
      <c r="H15" s="3">
        <f>'Project Plan'!L13</f>
        <v>0</v>
      </c>
      <c r="I15" s="14">
        <f t="shared" si="7"/>
        <v>1</v>
      </c>
      <c r="J15" s="14" t="str">
        <f t="shared" si="7"/>
        <v/>
      </c>
      <c r="K15" s="14" t="str">
        <f t="shared" si="7"/>
        <v/>
      </c>
      <c r="L15" s="14" t="str">
        <f t="shared" si="7"/>
        <v/>
      </c>
      <c r="M15" s="14" t="str">
        <f t="shared" si="7"/>
        <v/>
      </c>
      <c r="N15" s="14" t="str">
        <f t="shared" si="7"/>
        <v/>
      </c>
      <c r="O15" s="14" t="str">
        <f t="shared" si="7"/>
        <v/>
      </c>
      <c r="P15" s="14" t="str">
        <f t="shared" si="7"/>
        <v/>
      </c>
      <c r="Q15" s="14" t="str">
        <f t="shared" si="7"/>
        <v/>
      </c>
      <c r="R15" s="14" t="str">
        <f t="shared" si="7"/>
        <v/>
      </c>
      <c r="S15" s="14" t="str">
        <f t="shared" si="8"/>
        <v/>
      </c>
      <c r="T15" s="14" t="str">
        <f t="shared" si="8"/>
        <v/>
      </c>
      <c r="U15" s="14" t="str">
        <f t="shared" si="8"/>
        <v/>
      </c>
      <c r="V15" s="14" t="str">
        <f t="shared" si="8"/>
        <v/>
      </c>
      <c r="W15" s="14" t="str">
        <f t="shared" si="8"/>
        <v/>
      </c>
      <c r="X15" s="14" t="str">
        <f t="shared" si="8"/>
        <v/>
      </c>
      <c r="Y15" s="14" t="str">
        <f t="shared" si="8"/>
        <v/>
      </c>
      <c r="Z15" s="14" t="str">
        <f t="shared" si="8"/>
        <v/>
      </c>
      <c r="AA15" s="14" t="str">
        <f t="shared" si="8"/>
        <v/>
      </c>
      <c r="AB15" s="14" t="str">
        <f t="shared" si="8"/>
        <v/>
      </c>
      <c r="AC15" s="14" t="str">
        <f t="shared" si="9"/>
        <v/>
      </c>
      <c r="AD15" s="14" t="str">
        <f t="shared" si="9"/>
        <v/>
      </c>
      <c r="AE15" s="14" t="str">
        <f t="shared" si="9"/>
        <v/>
      </c>
      <c r="AF15" s="14" t="str">
        <f t="shared" si="9"/>
        <v/>
      </c>
      <c r="AG15" s="14" t="str">
        <f t="shared" si="9"/>
        <v/>
      </c>
      <c r="AH15" s="14" t="str">
        <f t="shared" si="9"/>
        <v/>
      </c>
      <c r="AI15" s="14" t="str">
        <f t="shared" si="9"/>
        <v/>
      </c>
      <c r="AJ15" s="14" t="str">
        <f t="shared" si="9"/>
        <v/>
      </c>
      <c r="AK15" s="14" t="str">
        <f t="shared" si="9"/>
        <v/>
      </c>
      <c r="AL15" s="14" t="str">
        <f t="shared" si="9"/>
        <v/>
      </c>
      <c r="AM15" s="14" t="str">
        <f t="shared" si="10"/>
        <v/>
      </c>
      <c r="AN15" s="14" t="str">
        <f t="shared" si="10"/>
        <v/>
      </c>
      <c r="AO15" s="14" t="str">
        <f t="shared" si="10"/>
        <v/>
      </c>
      <c r="AP15" s="14" t="str">
        <f t="shared" si="10"/>
        <v/>
      </c>
      <c r="AQ15" s="14" t="str">
        <f t="shared" si="10"/>
        <v/>
      </c>
      <c r="AR15" s="14" t="str">
        <f t="shared" si="10"/>
        <v/>
      </c>
      <c r="AS15" s="14" t="str">
        <f t="shared" si="10"/>
        <v/>
      </c>
      <c r="AT15" s="14" t="str">
        <f t="shared" si="10"/>
        <v/>
      </c>
      <c r="AU15" s="14" t="str">
        <f t="shared" si="10"/>
        <v/>
      </c>
      <c r="AV15" s="14" t="str">
        <f t="shared" si="10"/>
        <v/>
      </c>
      <c r="AW15" s="14" t="str">
        <f t="shared" si="11"/>
        <v/>
      </c>
      <c r="AX15" s="14" t="str">
        <f t="shared" si="11"/>
        <v/>
      </c>
      <c r="AY15" s="14" t="str">
        <f t="shared" si="11"/>
        <v/>
      </c>
      <c r="AZ15" s="14" t="str">
        <f t="shared" si="11"/>
        <v/>
      </c>
      <c r="BA15" s="14" t="str">
        <f t="shared" si="11"/>
        <v/>
      </c>
      <c r="BB15" s="14" t="str">
        <f t="shared" si="11"/>
        <v/>
      </c>
      <c r="BC15" s="14" t="str">
        <f t="shared" si="11"/>
        <v/>
      </c>
      <c r="BD15" s="14" t="str">
        <f t="shared" si="11"/>
        <v/>
      </c>
      <c r="BE15" s="14" t="str">
        <f t="shared" si="11"/>
        <v/>
      </c>
      <c r="BF15" s="14" t="str">
        <f t="shared" si="11"/>
        <v/>
      </c>
      <c r="BG15" s="14" t="str">
        <f t="shared" si="11"/>
        <v/>
      </c>
      <c r="BH15" s="14" t="str">
        <f t="shared" si="11"/>
        <v/>
      </c>
    </row>
    <row r="16" spans="1:60" ht="16">
      <c r="A16" s="2">
        <f>'Project Plan'!A14</f>
        <v>13</v>
      </c>
      <c r="B16" s="2" t="str">
        <f>'Project Plan'!B14</f>
        <v>3. Leadership &amp; sector buy-in</v>
      </c>
      <c r="C16" s="2" t="str">
        <f>'Project Plan'!C14</f>
        <v>Prepare leadership briefing content</v>
      </c>
      <c r="D16" s="2">
        <f>'Project Plan'!F14</f>
        <v>0</v>
      </c>
      <c r="E16" s="2" t="str">
        <f>'Project Plan'!G14</f>
        <v>Not started</v>
      </c>
      <c r="F16" s="8">
        <f>'Project Plan'!I14</f>
        <v>0</v>
      </c>
      <c r="G16" s="8">
        <f>'Project Plan'!J14</f>
        <v>0</v>
      </c>
      <c r="H16" s="3">
        <f>'Project Plan'!L14</f>
        <v>0</v>
      </c>
      <c r="I16" s="14">
        <f t="shared" si="7"/>
        <v>1</v>
      </c>
      <c r="J16" s="14" t="str">
        <f t="shared" si="7"/>
        <v/>
      </c>
      <c r="K16" s="14" t="str">
        <f t="shared" si="7"/>
        <v/>
      </c>
      <c r="L16" s="14" t="str">
        <f t="shared" si="7"/>
        <v/>
      </c>
      <c r="M16" s="14" t="str">
        <f t="shared" si="7"/>
        <v/>
      </c>
      <c r="N16" s="14" t="str">
        <f t="shared" si="7"/>
        <v/>
      </c>
      <c r="O16" s="14" t="str">
        <f t="shared" si="7"/>
        <v/>
      </c>
      <c r="P16" s="14" t="str">
        <f t="shared" si="7"/>
        <v/>
      </c>
      <c r="Q16" s="14" t="str">
        <f t="shared" si="7"/>
        <v/>
      </c>
      <c r="R16" s="14" t="str">
        <f t="shared" si="7"/>
        <v/>
      </c>
      <c r="S16" s="14" t="str">
        <f t="shared" si="8"/>
        <v/>
      </c>
      <c r="T16" s="14" t="str">
        <f t="shared" si="8"/>
        <v/>
      </c>
      <c r="U16" s="14" t="str">
        <f t="shared" si="8"/>
        <v/>
      </c>
      <c r="V16" s="14" t="str">
        <f t="shared" si="8"/>
        <v/>
      </c>
      <c r="W16" s="14" t="str">
        <f t="shared" si="8"/>
        <v/>
      </c>
      <c r="X16" s="14" t="str">
        <f t="shared" si="8"/>
        <v/>
      </c>
      <c r="Y16" s="14" t="str">
        <f t="shared" si="8"/>
        <v/>
      </c>
      <c r="Z16" s="14" t="str">
        <f t="shared" si="8"/>
        <v/>
      </c>
      <c r="AA16" s="14" t="str">
        <f t="shared" si="8"/>
        <v/>
      </c>
      <c r="AB16" s="14" t="str">
        <f t="shared" si="8"/>
        <v/>
      </c>
      <c r="AC16" s="14" t="str">
        <f t="shared" si="9"/>
        <v/>
      </c>
      <c r="AD16" s="14" t="str">
        <f t="shared" si="9"/>
        <v/>
      </c>
      <c r="AE16" s="14" t="str">
        <f t="shared" si="9"/>
        <v/>
      </c>
      <c r="AF16" s="14" t="str">
        <f t="shared" si="9"/>
        <v/>
      </c>
      <c r="AG16" s="14" t="str">
        <f t="shared" si="9"/>
        <v/>
      </c>
      <c r="AH16" s="14" t="str">
        <f t="shared" si="9"/>
        <v/>
      </c>
      <c r="AI16" s="14" t="str">
        <f t="shared" si="9"/>
        <v/>
      </c>
      <c r="AJ16" s="14" t="str">
        <f t="shared" si="9"/>
        <v/>
      </c>
      <c r="AK16" s="14" t="str">
        <f t="shared" si="9"/>
        <v/>
      </c>
      <c r="AL16" s="14" t="str">
        <f t="shared" si="9"/>
        <v/>
      </c>
      <c r="AM16" s="14" t="str">
        <f t="shared" si="10"/>
        <v/>
      </c>
      <c r="AN16" s="14" t="str">
        <f t="shared" si="10"/>
        <v/>
      </c>
      <c r="AO16" s="14" t="str">
        <f t="shared" si="10"/>
        <v/>
      </c>
      <c r="AP16" s="14" t="str">
        <f t="shared" si="10"/>
        <v/>
      </c>
      <c r="AQ16" s="14" t="str">
        <f t="shared" si="10"/>
        <v/>
      </c>
      <c r="AR16" s="14" t="str">
        <f t="shared" si="10"/>
        <v/>
      </c>
      <c r="AS16" s="14" t="str">
        <f t="shared" si="10"/>
        <v/>
      </c>
      <c r="AT16" s="14" t="str">
        <f t="shared" si="10"/>
        <v/>
      </c>
      <c r="AU16" s="14" t="str">
        <f t="shared" si="10"/>
        <v/>
      </c>
      <c r="AV16" s="14" t="str">
        <f t="shared" si="10"/>
        <v/>
      </c>
      <c r="AW16" s="14" t="str">
        <f t="shared" si="11"/>
        <v/>
      </c>
      <c r="AX16" s="14" t="str">
        <f t="shared" si="11"/>
        <v/>
      </c>
      <c r="AY16" s="14" t="str">
        <f t="shared" si="11"/>
        <v/>
      </c>
      <c r="AZ16" s="14" t="str">
        <f t="shared" si="11"/>
        <v/>
      </c>
      <c r="BA16" s="14" t="str">
        <f t="shared" si="11"/>
        <v/>
      </c>
      <c r="BB16" s="14" t="str">
        <f t="shared" si="11"/>
        <v/>
      </c>
      <c r="BC16" s="14" t="str">
        <f t="shared" si="11"/>
        <v/>
      </c>
      <c r="BD16" s="14" t="str">
        <f t="shared" si="11"/>
        <v/>
      </c>
      <c r="BE16" s="14" t="str">
        <f t="shared" si="11"/>
        <v/>
      </c>
      <c r="BF16" s="14" t="str">
        <f t="shared" si="11"/>
        <v/>
      </c>
      <c r="BG16" s="14" t="str">
        <f t="shared" si="11"/>
        <v/>
      </c>
      <c r="BH16" s="14" t="str">
        <f t="shared" si="11"/>
        <v/>
      </c>
    </row>
    <row r="17" spans="1:60" ht="16">
      <c r="A17" s="2">
        <f>'Project Plan'!A15</f>
        <v>14</v>
      </c>
      <c r="B17" s="2" t="str">
        <f>'Project Plan'!B15</f>
        <v>3. Leadership &amp; sector buy-in</v>
      </c>
      <c r="C17" s="2" t="str">
        <f>'Project Plan'!C15</f>
        <v>Schedule leadership briefings</v>
      </c>
      <c r="D17" s="2">
        <f>'Project Plan'!F15</f>
        <v>0</v>
      </c>
      <c r="E17" s="2" t="str">
        <f>'Project Plan'!G15</f>
        <v>Not started</v>
      </c>
      <c r="F17" s="8">
        <f>'Project Plan'!I15</f>
        <v>0</v>
      </c>
      <c r="G17" s="8">
        <f>'Project Plan'!J15</f>
        <v>0</v>
      </c>
      <c r="H17" s="3">
        <f>'Project Plan'!L15</f>
        <v>0</v>
      </c>
      <c r="I17" s="14">
        <f t="shared" si="7"/>
        <v>1</v>
      </c>
      <c r="J17" s="14" t="str">
        <f t="shared" si="7"/>
        <v/>
      </c>
      <c r="K17" s="14" t="str">
        <f t="shared" si="7"/>
        <v/>
      </c>
      <c r="L17" s="14" t="str">
        <f t="shared" si="7"/>
        <v/>
      </c>
      <c r="M17" s="14" t="str">
        <f t="shared" si="7"/>
        <v/>
      </c>
      <c r="N17" s="14" t="str">
        <f t="shared" si="7"/>
        <v/>
      </c>
      <c r="O17" s="14" t="str">
        <f t="shared" si="7"/>
        <v/>
      </c>
      <c r="P17" s="14" t="str">
        <f t="shared" si="7"/>
        <v/>
      </c>
      <c r="Q17" s="14" t="str">
        <f t="shared" si="7"/>
        <v/>
      </c>
      <c r="R17" s="14" t="str">
        <f t="shared" si="7"/>
        <v/>
      </c>
      <c r="S17" s="14" t="str">
        <f t="shared" si="8"/>
        <v/>
      </c>
      <c r="T17" s="14" t="str">
        <f t="shared" si="8"/>
        <v/>
      </c>
      <c r="U17" s="14" t="str">
        <f t="shared" si="8"/>
        <v/>
      </c>
      <c r="V17" s="14" t="str">
        <f t="shared" si="8"/>
        <v/>
      </c>
      <c r="W17" s="14" t="str">
        <f t="shared" si="8"/>
        <v/>
      </c>
      <c r="X17" s="14" t="str">
        <f t="shared" si="8"/>
        <v/>
      </c>
      <c r="Y17" s="14" t="str">
        <f t="shared" si="8"/>
        <v/>
      </c>
      <c r="Z17" s="14" t="str">
        <f t="shared" si="8"/>
        <v/>
      </c>
      <c r="AA17" s="14" t="str">
        <f t="shared" si="8"/>
        <v/>
      </c>
      <c r="AB17" s="14" t="str">
        <f t="shared" si="8"/>
        <v/>
      </c>
      <c r="AC17" s="14" t="str">
        <f t="shared" si="9"/>
        <v/>
      </c>
      <c r="AD17" s="14" t="str">
        <f t="shared" si="9"/>
        <v/>
      </c>
      <c r="AE17" s="14" t="str">
        <f t="shared" si="9"/>
        <v/>
      </c>
      <c r="AF17" s="14" t="str">
        <f t="shared" si="9"/>
        <v/>
      </c>
      <c r="AG17" s="14" t="str">
        <f t="shared" si="9"/>
        <v/>
      </c>
      <c r="AH17" s="14" t="str">
        <f t="shared" si="9"/>
        <v/>
      </c>
      <c r="AI17" s="14" t="str">
        <f t="shared" si="9"/>
        <v/>
      </c>
      <c r="AJ17" s="14" t="str">
        <f t="shared" si="9"/>
        <v/>
      </c>
      <c r="AK17" s="14" t="str">
        <f t="shared" si="9"/>
        <v/>
      </c>
      <c r="AL17" s="14" t="str">
        <f t="shared" si="9"/>
        <v/>
      </c>
      <c r="AM17" s="14" t="str">
        <f t="shared" si="10"/>
        <v/>
      </c>
      <c r="AN17" s="14" t="str">
        <f t="shared" si="10"/>
        <v/>
      </c>
      <c r="AO17" s="14" t="str">
        <f t="shared" si="10"/>
        <v/>
      </c>
      <c r="AP17" s="14" t="str">
        <f t="shared" si="10"/>
        <v/>
      </c>
      <c r="AQ17" s="14" t="str">
        <f t="shared" si="10"/>
        <v/>
      </c>
      <c r="AR17" s="14" t="str">
        <f t="shared" si="10"/>
        <v/>
      </c>
      <c r="AS17" s="14" t="str">
        <f t="shared" si="10"/>
        <v/>
      </c>
      <c r="AT17" s="14" t="str">
        <f t="shared" si="10"/>
        <v/>
      </c>
      <c r="AU17" s="14" t="str">
        <f t="shared" si="10"/>
        <v/>
      </c>
      <c r="AV17" s="14" t="str">
        <f t="shared" si="10"/>
        <v/>
      </c>
      <c r="AW17" s="14" t="str">
        <f t="shared" si="11"/>
        <v/>
      </c>
      <c r="AX17" s="14" t="str">
        <f t="shared" si="11"/>
        <v/>
      </c>
      <c r="AY17" s="14" t="str">
        <f t="shared" si="11"/>
        <v/>
      </c>
      <c r="AZ17" s="14" t="str">
        <f t="shared" si="11"/>
        <v/>
      </c>
      <c r="BA17" s="14" t="str">
        <f t="shared" si="11"/>
        <v/>
      </c>
      <c r="BB17" s="14" t="str">
        <f t="shared" si="11"/>
        <v/>
      </c>
      <c r="BC17" s="14" t="str">
        <f t="shared" si="11"/>
        <v/>
      </c>
      <c r="BD17" s="14" t="str">
        <f t="shared" si="11"/>
        <v/>
      </c>
      <c r="BE17" s="14" t="str">
        <f t="shared" si="11"/>
        <v/>
      </c>
      <c r="BF17" s="14" t="str">
        <f t="shared" si="11"/>
        <v/>
      </c>
      <c r="BG17" s="14" t="str">
        <f t="shared" si="11"/>
        <v/>
      </c>
      <c r="BH17" s="14" t="str">
        <f t="shared" si="11"/>
        <v/>
      </c>
    </row>
    <row r="18" spans="1:60" ht="16">
      <c r="A18" s="2">
        <f>'Project Plan'!A16</f>
        <v>15</v>
      </c>
      <c r="B18" s="2" t="str">
        <f>'Project Plan'!B16</f>
        <v>3. Leadership &amp; sector buy-in</v>
      </c>
      <c r="C18" s="2" t="str">
        <f>'Project Plan'!C16</f>
        <v>Deliver leadership briefings</v>
      </c>
      <c r="D18" s="2">
        <f>'Project Plan'!F16</f>
        <v>0</v>
      </c>
      <c r="E18" s="2" t="str">
        <f>'Project Plan'!G16</f>
        <v>Not started</v>
      </c>
      <c r="F18" s="8">
        <f>'Project Plan'!I16</f>
        <v>0</v>
      </c>
      <c r="G18" s="8">
        <f>'Project Plan'!J16</f>
        <v>0</v>
      </c>
      <c r="H18" s="3">
        <f>'Project Plan'!L16</f>
        <v>0</v>
      </c>
      <c r="I18" s="14">
        <f t="shared" si="7"/>
        <v>1</v>
      </c>
      <c r="J18" s="14" t="str">
        <f t="shared" si="7"/>
        <v/>
      </c>
      <c r="K18" s="14" t="str">
        <f t="shared" si="7"/>
        <v/>
      </c>
      <c r="L18" s="14" t="str">
        <f t="shared" si="7"/>
        <v/>
      </c>
      <c r="M18" s="14" t="str">
        <f t="shared" si="7"/>
        <v/>
      </c>
      <c r="N18" s="14" t="str">
        <f t="shared" si="7"/>
        <v/>
      </c>
      <c r="O18" s="14" t="str">
        <f t="shared" si="7"/>
        <v/>
      </c>
      <c r="P18" s="14" t="str">
        <f t="shared" si="7"/>
        <v/>
      </c>
      <c r="Q18" s="14" t="str">
        <f t="shared" si="7"/>
        <v/>
      </c>
      <c r="R18" s="14" t="str">
        <f t="shared" si="7"/>
        <v/>
      </c>
      <c r="S18" s="14" t="str">
        <f t="shared" si="8"/>
        <v/>
      </c>
      <c r="T18" s="14" t="str">
        <f t="shared" si="8"/>
        <v/>
      </c>
      <c r="U18" s="14" t="str">
        <f t="shared" si="8"/>
        <v/>
      </c>
      <c r="V18" s="14" t="str">
        <f t="shared" si="8"/>
        <v/>
      </c>
      <c r="W18" s="14" t="str">
        <f t="shared" si="8"/>
        <v/>
      </c>
      <c r="X18" s="14" t="str">
        <f t="shared" si="8"/>
        <v/>
      </c>
      <c r="Y18" s="14" t="str">
        <f t="shared" si="8"/>
        <v/>
      </c>
      <c r="Z18" s="14" t="str">
        <f t="shared" si="8"/>
        <v/>
      </c>
      <c r="AA18" s="14" t="str">
        <f t="shared" si="8"/>
        <v/>
      </c>
      <c r="AB18" s="14" t="str">
        <f t="shared" si="8"/>
        <v/>
      </c>
      <c r="AC18" s="14" t="str">
        <f t="shared" si="9"/>
        <v/>
      </c>
      <c r="AD18" s="14" t="str">
        <f t="shared" si="9"/>
        <v/>
      </c>
      <c r="AE18" s="14" t="str">
        <f t="shared" si="9"/>
        <v/>
      </c>
      <c r="AF18" s="14" t="str">
        <f t="shared" si="9"/>
        <v/>
      </c>
      <c r="AG18" s="14" t="str">
        <f t="shared" si="9"/>
        <v/>
      </c>
      <c r="AH18" s="14" t="str">
        <f t="shared" si="9"/>
        <v/>
      </c>
      <c r="AI18" s="14" t="str">
        <f t="shared" si="9"/>
        <v/>
      </c>
      <c r="AJ18" s="14" t="str">
        <f t="shared" si="9"/>
        <v/>
      </c>
      <c r="AK18" s="14" t="str">
        <f t="shared" si="9"/>
        <v/>
      </c>
      <c r="AL18" s="14" t="str">
        <f t="shared" si="9"/>
        <v/>
      </c>
      <c r="AM18" s="14" t="str">
        <f t="shared" si="10"/>
        <v/>
      </c>
      <c r="AN18" s="14" t="str">
        <f t="shared" si="10"/>
        <v/>
      </c>
      <c r="AO18" s="14" t="str">
        <f t="shared" si="10"/>
        <v/>
      </c>
      <c r="AP18" s="14" t="str">
        <f t="shared" si="10"/>
        <v/>
      </c>
      <c r="AQ18" s="14" t="str">
        <f t="shared" si="10"/>
        <v/>
      </c>
      <c r="AR18" s="14" t="str">
        <f t="shared" si="10"/>
        <v/>
      </c>
      <c r="AS18" s="14" t="str">
        <f t="shared" si="10"/>
        <v/>
      </c>
      <c r="AT18" s="14" t="str">
        <f t="shared" si="10"/>
        <v/>
      </c>
      <c r="AU18" s="14" t="str">
        <f t="shared" si="10"/>
        <v/>
      </c>
      <c r="AV18" s="14" t="str">
        <f t="shared" si="10"/>
        <v/>
      </c>
      <c r="AW18" s="14" t="str">
        <f t="shared" si="11"/>
        <v/>
      </c>
      <c r="AX18" s="14" t="str">
        <f t="shared" si="11"/>
        <v/>
      </c>
      <c r="AY18" s="14" t="str">
        <f t="shared" si="11"/>
        <v/>
      </c>
      <c r="AZ18" s="14" t="str">
        <f t="shared" si="11"/>
        <v/>
      </c>
      <c r="BA18" s="14" t="str">
        <f t="shared" si="11"/>
        <v/>
      </c>
      <c r="BB18" s="14" t="str">
        <f t="shared" si="11"/>
        <v/>
      </c>
      <c r="BC18" s="14" t="str">
        <f t="shared" si="11"/>
        <v/>
      </c>
      <c r="BD18" s="14" t="str">
        <f t="shared" si="11"/>
        <v/>
      </c>
      <c r="BE18" s="14" t="str">
        <f t="shared" si="11"/>
        <v/>
      </c>
      <c r="BF18" s="14" t="str">
        <f t="shared" si="11"/>
        <v/>
      </c>
      <c r="BG18" s="14" t="str">
        <f t="shared" si="11"/>
        <v/>
      </c>
      <c r="BH18" s="14" t="str">
        <f t="shared" si="11"/>
        <v/>
      </c>
    </row>
    <row r="19" spans="1:60" ht="16">
      <c r="A19" s="2">
        <f>'Project Plan'!A17</f>
        <v>16</v>
      </c>
      <c r="B19" s="2" t="str">
        <f>'Project Plan'!B17</f>
        <v>3. Leadership &amp; sector buy-in</v>
      </c>
      <c r="C19" s="2" t="str">
        <f>'Project Plan'!C17</f>
        <v>Send briefing follow-up</v>
      </c>
      <c r="D19" s="2">
        <f>'Project Plan'!F17</f>
        <v>0</v>
      </c>
      <c r="E19" s="2" t="str">
        <f>'Project Plan'!G17</f>
        <v>Not started</v>
      </c>
      <c r="F19" s="8">
        <f>'Project Plan'!I17</f>
        <v>0</v>
      </c>
      <c r="G19" s="8">
        <f>'Project Plan'!J17</f>
        <v>0</v>
      </c>
      <c r="H19" s="3">
        <f>'Project Plan'!L17</f>
        <v>0</v>
      </c>
      <c r="I19" s="14">
        <f t="shared" si="7"/>
        <v>1</v>
      </c>
      <c r="J19" s="14" t="str">
        <f t="shared" si="7"/>
        <v/>
      </c>
      <c r="K19" s="14" t="str">
        <f t="shared" si="7"/>
        <v/>
      </c>
      <c r="L19" s="14" t="str">
        <f t="shared" si="7"/>
        <v/>
      </c>
      <c r="M19" s="14" t="str">
        <f t="shared" si="7"/>
        <v/>
      </c>
      <c r="N19" s="14" t="str">
        <f t="shared" si="7"/>
        <v/>
      </c>
      <c r="O19" s="14" t="str">
        <f t="shared" si="7"/>
        <v/>
      </c>
      <c r="P19" s="14" t="str">
        <f t="shared" si="7"/>
        <v/>
      </c>
      <c r="Q19" s="14" t="str">
        <f t="shared" si="7"/>
        <v/>
      </c>
      <c r="R19" s="14" t="str">
        <f t="shared" si="7"/>
        <v/>
      </c>
      <c r="S19" s="14" t="str">
        <f t="shared" si="8"/>
        <v/>
      </c>
      <c r="T19" s="14" t="str">
        <f t="shared" si="8"/>
        <v/>
      </c>
      <c r="U19" s="14" t="str">
        <f t="shared" si="8"/>
        <v/>
      </c>
      <c r="V19" s="14" t="str">
        <f t="shared" si="8"/>
        <v/>
      </c>
      <c r="W19" s="14" t="str">
        <f t="shared" si="8"/>
        <v/>
      </c>
      <c r="X19" s="14" t="str">
        <f t="shared" si="8"/>
        <v/>
      </c>
      <c r="Y19" s="14" t="str">
        <f t="shared" si="8"/>
        <v/>
      </c>
      <c r="Z19" s="14" t="str">
        <f t="shared" si="8"/>
        <v/>
      </c>
      <c r="AA19" s="14" t="str">
        <f t="shared" si="8"/>
        <v/>
      </c>
      <c r="AB19" s="14" t="str">
        <f t="shared" si="8"/>
        <v/>
      </c>
      <c r="AC19" s="14" t="str">
        <f t="shared" si="9"/>
        <v/>
      </c>
      <c r="AD19" s="14" t="str">
        <f t="shared" si="9"/>
        <v/>
      </c>
      <c r="AE19" s="14" t="str">
        <f t="shared" si="9"/>
        <v/>
      </c>
      <c r="AF19" s="14" t="str">
        <f t="shared" si="9"/>
        <v/>
      </c>
      <c r="AG19" s="14" t="str">
        <f t="shared" si="9"/>
        <v/>
      </c>
      <c r="AH19" s="14" t="str">
        <f t="shared" si="9"/>
        <v/>
      </c>
      <c r="AI19" s="14" t="str">
        <f t="shared" si="9"/>
        <v/>
      </c>
      <c r="AJ19" s="14" t="str">
        <f t="shared" si="9"/>
        <v/>
      </c>
      <c r="AK19" s="14" t="str">
        <f t="shared" si="9"/>
        <v/>
      </c>
      <c r="AL19" s="14" t="str">
        <f t="shared" si="9"/>
        <v/>
      </c>
      <c r="AM19" s="14" t="str">
        <f t="shared" si="10"/>
        <v/>
      </c>
      <c r="AN19" s="14" t="str">
        <f t="shared" si="10"/>
        <v/>
      </c>
      <c r="AO19" s="14" t="str">
        <f t="shared" si="10"/>
        <v/>
      </c>
      <c r="AP19" s="14" t="str">
        <f t="shared" si="10"/>
        <v/>
      </c>
      <c r="AQ19" s="14" t="str">
        <f t="shared" si="10"/>
        <v/>
      </c>
      <c r="AR19" s="14" t="str">
        <f t="shared" si="10"/>
        <v/>
      </c>
      <c r="AS19" s="14" t="str">
        <f t="shared" si="10"/>
        <v/>
      </c>
      <c r="AT19" s="14" t="str">
        <f t="shared" si="10"/>
        <v/>
      </c>
      <c r="AU19" s="14" t="str">
        <f t="shared" si="10"/>
        <v/>
      </c>
      <c r="AV19" s="14" t="str">
        <f t="shared" si="10"/>
        <v/>
      </c>
      <c r="AW19" s="14" t="str">
        <f t="shared" si="11"/>
        <v/>
      </c>
      <c r="AX19" s="14" t="str">
        <f t="shared" si="11"/>
        <v/>
      </c>
      <c r="AY19" s="14" t="str">
        <f t="shared" si="11"/>
        <v/>
      </c>
      <c r="AZ19" s="14" t="str">
        <f t="shared" si="11"/>
        <v/>
      </c>
      <c r="BA19" s="14" t="str">
        <f t="shared" si="11"/>
        <v/>
      </c>
      <c r="BB19" s="14" t="str">
        <f t="shared" si="11"/>
        <v/>
      </c>
      <c r="BC19" s="14" t="str">
        <f t="shared" si="11"/>
        <v/>
      </c>
      <c r="BD19" s="14" t="str">
        <f t="shared" si="11"/>
        <v/>
      </c>
      <c r="BE19" s="14" t="str">
        <f t="shared" si="11"/>
        <v/>
      </c>
      <c r="BF19" s="14" t="str">
        <f t="shared" si="11"/>
        <v/>
      </c>
      <c r="BG19" s="14" t="str">
        <f t="shared" si="11"/>
        <v/>
      </c>
      <c r="BH19" s="14" t="str">
        <f t="shared" si="11"/>
        <v/>
      </c>
    </row>
    <row r="20" spans="1:60" ht="32">
      <c r="A20" s="2">
        <f>'Project Plan'!A18</f>
        <v>17</v>
      </c>
      <c r="B20" s="2" t="str">
        <f>'Project Plan'!B18</f>
        <v>4. Local context &amp; adaptation</v>
      </c>
      <c r="C20" s="2" t="str">
        <f>'Project Plan'!C18</f>
        <v>Compile local demographic and service data</v>
      </c>
      <c r="D20" s="2">
        <f>'Project Plan'!F18</f>
        <v>0</v>
      </c>
      <c r="E20" s="2" t="str">
        <f>'Project Plan'!G18</f>
        <v>Not started</v>
      </c>
      <c r="F20" s="8">
        <f>'Project Plan'!I18</f>
        <v>0</v>
      </c>
      <c r="G20" s="8">
        <f>'Project Plan'!J18</f>
        <v>0</v>
      </c>
      <c r="H20" s="3">
        <f>'Project Plan'!L18</f>
        <v>0</v>
      </c>
      <c r="I20" s="14">
        <f t="shared" si="7"/>
        <v>1</v>
      </c>
      <c r="J20" s="14" t="str">
        <f t="shared" si="7"/>
        <v/>
      </c>
      <c r="K20" s="14" t="str">
        <f t="shared" si="7"/>
        <v/>
      </c>
      <c r="L20" s="14" t="str">
        <f t="shared" si="7"/>
        <v/>
      </c>
      <c r="M20" s="14" t="str">
        <f t="shared" si="7"/>
        <v/>
      </c>
      <c r="N20" s="14" t="str">
        <f t="shared" si="7"/>
        <v/>
      </c>
      <c r="O20" s="14" t="str">
        <f t="shared" si="7"/>
        <v/>
      </c>
      <c r="P20" s="14" t="str">
        <f t="shared" si="7"/>
        <v/>
      </c>
      <c r="Q20" s="14" t="str">
        <f t="shared" si="7"/>
        <v/>
      </c>
      <c r="R20" s="14" t="str">
        <f t="shared" si="7"/>
        <v/>
      </c>
      <c r="S20" s="14" t="str">
        <f t="shared" si="8"/>
        <v/>
      </c>
      <c r="T20" s="14" t="str">
        <f t="shared" si="8"/>
        <v/>
      </c>
      <c r="U20" s="14" t="str">
        <f t="shared" si="8"/>
        <v/>
      </c>
      <c r="V20" s="14" t="str">
        <f t="shared" si="8"/>
        <v/>
      </c>
      <c r="W20" s="14" t="str">
        <f t="shared" si="8"/>
        <v/>
      </c>
      <c r="X20" s="14" t="str">
        <f t="shared" si="8"/>
        <v/>
      </c>
      <c r="Y20" s="14" t="str">
        <f t="shared" si="8"/>
        <v/>
      </c>
      <c r="Z20" s="14" t="str">
        <f t="shared" si="8"/>
        <v/>
      </c>
      <c r="AA20" s="14" t="str">
        <f t="shared" si="8"/>
        <v/>
      </c>
      <c r="AB20" s="14" t="str">
        <f t="shared" si="8"/>
        <v/>
      </c>
      <c r="AC20" s="14" t="str">
        <f t="shared" si="9"/>
        <v/>
      </c>
      <c r="AD20" s="14" t="str">
        <f t="shared" si="9"/>
        <v/>
      </c>
      <c r="AE20" s="14" t="str">
        <f t="shared" si="9"/>
        <v/>
      </c>
      <c r="AF20" s="14" t="str">
        <f t="shared" si="9"/>
        <v/>
      </c>
      <c r="AG20" s="14" t="str">
        <f t="shared" si="9"/>
        <v/>
      </c>
      <c r="AH20" s="14" t="str">
        <f t="shared" si="9"/>
        <v/>
      </c>
      <c r="AI20" s="14" t="str">
        <f t="shared" si="9"/>
        <v/>
      </c>
      <c r="AJ20" s="14" t="str">
        <f t="shared" si="9"/>
        <v/>
      </c>
      <c r="AK20" s="14" t="str">
        <f t="shared" si="9"/>
        <v/>
      </c>
      <c r="AL20" s="14" t="str">
        <f t="shared" si="9"/>
        <v/>
      </c>
      <c r="AM20" s="14" t="str">
        <f t="shared" si="10"/>
        <v/>
      </c>
      <c r="AN20" s="14" t="str">
        <f t="shared" si="10"/>
        <v/>
      </c>
      <c r="AO20" s="14" t="str">
        <f t="shared" si="10"/>
        <v/>
      </c>
      <c r="AP20" s="14" t="str">
        <f t="shared" si="10"/>
        <v/>
      </c>
      <c r="AQ20" s="14" t="str">
        <f t="shared" si="10"/>
        <v/>
      </c>
      <c r="AR20" s="14" t="str">
        <f t="shared" si="10"/>
        <v/>
      </c>
      <c r="AS20" s="14" t="str">
        <f t="shared" si="10"/>
        <v/>
      </c>
      <c r="AT20" s="14" t="str">
        <f t="shared" si="10"/>
        <v/>
      </c>
      <c r="AU20" s="14" t="str">
        <f t="shared" si="10"/>
        <v/>
      </c>
      <c r="AV20" s="14" t="str">
        <f t="shared" si="10"/>
        <v/>
      </c>
      <c r="AW20" s="14" t="str">
        <f t="shared" si="11"/>
        <v/>
      </c>
      <c r="AX20" s="14" t="str">
        <f t="shared" si="11"/>
        <v/>
      </c>
      <c r="AY20" s="14" t="str">
        <f t="shared" si="11"/>
        <v/>
      </c>
      <c r="AZ20" s="14" t="str">
        <f t="shared" si="11"/>
        <v/>
      </c>
      <c r="BA20" s="14" t="str">
        <f t="shared" si="11"/>
        <v/>
      </c>
      <c r="BB20" s="14" t="str">
        <f t="shared" si="11"/>
        <v/>
      </c>
      <c r="BC20" s="14" t="str">
        <f t="shared" si="11"/>
        <v/>
      </c>
      <c r="BD20" s="14" t="str">
        <f t="shared" si="11"/>
        <v/>
      </c>
      <c r="BE20" s="14" t="str">
        <f t="shared" si="11"/>
        <v/>
      </c>
      <c r="BF20" s="14" t="str">
        <f t="shared" si="11"/>
        <v/>
      </c>
      <c r="BG20" s="14" t="str">
        <f t="shared" si="11"/>
        <v/>
      </c>
      <c r="BH20" s="14" t="str">
        <f t="shared" si="11"/>
        <v/>
      </c>
    </row>
    <row r="21" spans="1:60" ht="32">
      <c r="A21" s="2">
        <f>'Project Plan'!A19</f>
        <v>18</v>
      </c>
      <c r="B21" s="2" t="str">
        <f>'Project Plan'!B19</f>
        <v>4. Local context &amp; adaptation</v>
      </c>
      <c r="C21" s="2" t="str">
        <f>'Project Plan'!C19</f>
        <v>Identify neighbourhoods / groups with greatest need</v>
      </c>
      <c r="D21" s="2">
        <f>'Project Plan'!F19</f>
        <v>0</v>
      </c>
      <c r="E21" s="2" t="str">
        <f>'Project Plan'!G19</f>
        <v>Not started</v>
      </c>
      <c r="F21" s="8">
        <f>'Project Plan'!I19</f>
        <v>0</v>
      </c>
      <c r="G21" s="8">
        <f>'Project Plan'!J19</f>
        <v>0</v>
      </c>
      <c r="H21" s="3">
        <f>'Project Plan'!L19</f>
        <v>0</v>
      </c>
      <c r="I21" s="14">
        <f t="shared" si="7"/>
        <v>1</v>
      </c>
      <c r="J21" s="14" t="str">
        <f t="shared" si="7"/>
        <v/>
      </c>
      <c r="K21" s="14" t="str">
        <f t="shared" si="7"/>
        <v/>
      </c>
      <c r="L21" s="14" t="str">
        <f t="shared" si="7"/>
        <v/>
      </c>
      <c r="M21" s="14" t="str">
        <f t="shared" si="7"/>
        <v/>
      </c>
      <c r="N21" s="14" t="str">
        <f t="shared" si="7"/>
        <v/>
      </c>
      <c r="O21" s="14" t="str">
        <f t="shared" si="7"/>
        <v/>
      </c>
      <c r="P21" s="14" t="str">
        <f t="shared" si="7"/>
        <v/>
      </c>
      <c r="Q21" s="14" t="str">
        <f t="shared" si="7"/>
        <v/>
      </c>
      <c r="R21" s="14" t="str">
        <f t="shared" si="7"/>
        <v/>
      </c>
      <c r="S21" s="14" t="str">
        <f t="shared" si="8"/>
        <v/>
      </c>
      <c r="T21" s="14" t="str">
        <f t="shared" si="8"/>
        <v/>
      </c>
      <c r="U21" s="14" t="str">
        <f t="shared" si="8"/>
        <v/>
      </c>
      <c r="V21" s="14" t="str">
        <f t="shared" si="8"/>
        <v/>
      </c>
      <c r="W21" s="14" t="str">
        <f t="shared" si="8"/>
        <v/>
      </c>
      <c r="X21" s="14" t="str">
        <f t="shared" si="8"/>
        <v/>
      </c>
      <c r="Y21" s="14" t="str">
        <f t="shared" si="8"/>
        <v/>
      </c>
      <c r="Z21" s="14" t="str">
        <f t="shared" si="8"/>
        <v/>
      </c>
      <c r="AA21" s="14" t="str">
        <f t="shared" si="8"/>
        <v/>
      </c>
      <c r="AB21" s="14" t="str">
        <f t="shared" si="8"/>
        <v/>
      </c>
      <c r="AC21" s="14" t="str">
        <f t="shared" si="9"/>
        <v/>
      </c>
      <c r="AD21" s="14" t="str">
        <f t="shared" si="9"/>
        <v/>
      </c>
      <c r="AE21" s="14" t="str">
        <f t="shared" si="9"/>
        <v/>
      </c>
      <c r="AF21" s="14" t="str">
        <f t="shared" si="9"/>
        <v/>
      </c>
      <c r="AG21" s="14" t="str">
        <f t="shared" si="9"/>
        <v/>
      </c>
      <c r="AH21" s="14" t="str">
        <f t="shared" si="9"/>
        <v/>
      </c>
      <c r="AI21" s="14" t="str">
        <f t="shared" si="9"/>
        <v/>
      </c>
      <c r="AJ21" s="14" t="str">
        <f t="shared" si="9"/>
        <v/>
      </c>
      <c r="AK21" s="14" t="str">
        <f t="shared" si="9"/>
        <v/>
      </c>
      <c r="AL21" s="14" t="str">
        <f t="shared" si="9"/>
        <v/>
      </c>
      <c r="AM21" s="14" t="str">
        <f t="shared" si="10"/>
        <v/>
      </c>
      <c r="AN21" s="14" t="str">
        <f t="shared" si="10"/>
        <v/>
      </c>
      <c r="AO21" s="14" t="str">
        <f t="shared" si="10"/>
        <v/>
      </c>
      <c r="AP21" s="14" t="str">
        <f t="shared" si="10"/>
        <v/>
      </c>
      <c r="AQ21" s="14" t="str">
        <f t="shared" si="10"/>
        <v/>
      </c>
      <c r="AR21" s="14" t="str">
        <f t="shared" si="10"/>
        <v/>
      </c>
      <c r="AS21" s="14" t="str">
        <f t="shared" si="10"/>
        <v/>
      </c>
      <c r="AT21" s="14" t="str">
        <f t="shared" si="10"/>
        <v/>
      </c>
      <c r="AU21" s="14" t="str">
        <f t="shared" si="10"/>
        <v/>
      </c>
      <c r="AV21" s="14" t="str">
        <f t="shared" si="10"/>
        <v/>
      </c>
      <c r="AW21" s="14" t="str">
        <f t="shared" si="11"/>
        <v/>
      </c>
      <c r="AX21" s="14" t="str">
        <f t="shared" si="11"/>
        <v/>
      </c>
      <c r="AY21" s="14" t="str">
        <f t="shared" si="11"/>
        <v/>
      </c>
      <c r="AZ21" s="14" t="str">
        <f t="shared" si="11"/>
        <v/>
      </c>
      <c r="BA21" s="14" t="str">
        <f t="shared" si="11"/>
        <v/>
      </c>
      <c r="BB21" s="14" t="str">
        <f t="shared" si="11"/>
        <v/>
      </c>
      <c r="BC21" s="14" t="str">
        <f t="shared" si="11"/>
        <v/>
      </c>
      <c r="BD21" s="14" t="str">
        <f t="shared" si="11"/>
        <v/>
      </c>
      <c r="BE21" s="14" t="str">
        <f t="shared" si="11"/>
        <v/>
      </c>
      <c r="BF21" s="14" t="str">
        <f t="shared" si="11"/>
        <v/>
      </c>
      <c r="BG21" s="14" t="str">
        <f t="shared" si="11"/>
        <v/>
      </c>
      <c r="BH21" s="14" t="str">
        <f t="shared" si="11"/>
        <v/>
      </c>
    </row>
    <row r="22" spans="1:60" ht="32">
      <c r="A22" s="2">
        <f>'Project Plan'!A20</f>
        <v>19</v>
      </c>
      <c r="B22" s="2" t="str">
        <f>'Project Plan'!B20</f>
        <v>4. Local context &amp; adaptation</v>
      </c>
      <c r="C22" s="2" t="str">
        <f>'Project Plan'!C20</f>
        <v>Map existing family touchpoints and services</v>
      </c>
      <c r="D22" s="2">
        <f>'Project Plan'!F20</f>
        <v>0</v>
      </c>
      <c r="E22" s="2" t="str">
        <f>'Project Plan'!G20</f>
        <v>Not started</v>
      </c>
      <c r="F22" s="8">
        <f>'Project Plan'!I20</f>
        <v>0</v>
      </c>
      <c r="G22" s="8">
        <f>'Project Plan'!J20</f>
        <v>0</v>
      </c>
      <c r="H22" s="3">
        <f>'Project Plan'!L20</f>
        <v>0</v>
      </c>
      <c r="I22" s="14">
        <f t="shared" si="7"/>
        <v>1</v>
      </c>
      <c r="J22" s="14" t="str">
        <f t="shared" si="7"/>
        <v/>
      </c>
      <c r="K22" s="14" t="str">
        <f t="shared" si="7"/>
        <v/>
      </c>
      <c r="L22" s="14" t="str">
        <f t="shared" si="7"/>
        <v/>
      </c>
      <c r="M22" s="14" t="str">
        <f t="shared" si="7"/>
        <v/>
      </c>
      <c r="N22" s="14" t="str">
        <f t="shared" si="7"/>
        <v/>
      </c>
      <c r="O22" s="14" t="str">
        <f t="shared" si="7"/>
        <v/>
      </c>
      <c r="P22" s="14" t="str">
        <f t="shared" si="7"/>
        <v/>
      </c>
      <c r="Q22" s="14" t="str">
        <f t="shared" si="7"/>
        <v/>
      </c>
      <c r="R22" s="14" t="str">
        <f t="shared" si="7"/>
        <v/>
      </c>
      <c r="S22" s="14" t="str">
        <f t="shared" si="8"/>
        <v/>
      </c>
      <c r="T22" s="14" t="str">
        <f t="shared" si="8"/>
        <v/>
      </c>
      <c r="U22" s="14" t="str">
        <f t="shared" si="8"/>
        <v/>
      </c>
      <c r="V22" s="14" t="str">
        <f t="shared" si="8"/>
        <v/>
      </c>
      <c r="W22" s="14" t="str">
        <f t="shared" si="8"/>
        <v/>
      </c>
      <c r="X22" s="14" t="str">
        <f t="shared" si="8"/>
        <v/>
      </c>
      <c r="Y22" s="14" t="str">
        <f t="shared" si="8"/>
        <v/>
      </c>
      <c r="Z22" s="14" t="str">
        <f t="shared" si="8"/>
        <v/>
      </c>
      <c r="AA22" s="14" t="str">
        <f t="shared" si="8"/>
        <v/>
      </c>
      <c r="AB22" s="14" t="str">
        <f t="shared" si="8"/>
        <v/>
      </c>
      <c r="AC22" s="14" t="str">
        <f t="shared" si="9"/>
        <v/>
      </c>
      <c r="AD22" s="14" t="str">
        <f t="shared" si="9"/>
        <v/>
      </c>
      <c r="AE22" s="14" t="str">
        <f t="shared" si="9"/>
        <v/>
      </c>
      <c r="AF22" s="14" t="str">
        <f t="shared" si="9"/>
        <v/>
      </c>
      <c r="AG22" s="14" t="str">
        <f t="shared" si="9"/>
        <v/>
      </c>
      <c r="AH22" s="14" t="str">
        <f t="shared" si="9"/>
        <v/>
      </c>
      <c r="AI22" s="14" t="str">
        <f t="shared" si="9"/>
        <v/>
      </c>
      <c r="AJ22" s="14" t="str">
        <f t="shared" si="9"/>
        <v/>
      </c>
      <c r="AK22" s="14" t="str">
        <f t="shared" si="9"/>
        <v/>
      </c>
      <c r="AL22" s="14" t="str">
        <f t="shared" si="9"/>
        <v/>
      </c>
      <c r="AM22" s="14" t="str">
        <f t="shared" si="10"/>
        <v/>
      </c>
      <c r="AN22" s="14" t="str">
        <f t="shared" si="10"/>
        <v/>
      </c>
      <c r="AO22" s="14" t="str">
        <f t="shared" si="10"/>
        <v/>
      </c>
      <c r="AP22" s="14" t="str">
        <f t="shared" si="10"/>
        <v/>
      </c>
      <c r="AQ22" s="14" t="str">
        <f t="shared" si="10"/>
        <v/>
      </c>
      <c r="AR22" s="14" t="str">
        <f t="shared" si="10"/>
        <v/>
      </c>
      <c r="AS22" s="14" t="str">
        <f t="shared" si="10"/>
        <v/>
      </c>
      <c r="AT22" s="14" t="str">
        <f t="shared" si="10"/>
        <v/>
      </c>
      <c r="AU22" s="14" t="str">
        <f t="shared" si="10"/>
        <v/>
      </c>
      <c r="AV22" s="14" t="str">
        <f t="shared" si="10"/>
        <v/>
      </c>
      <c r="AW22" s="14" t="str">
        <f t="shared" si="11"/>
        <v/>
      </c>
      <c r="AX22" s="14" t="str">
        <f t="shared" si="11"/>
        <v/>
      </c>
      <c r="AY22" s="14" t="str">
        <f t="shared" si="11"/>
        <v/>
      </c>
      <c r="AZ22" s="14" t="str">
        <f t="shared" si="11"/>
        <v/>
      </c>
      <c r="BA22" s="14" t="str">
        <f t="shared" si="11"/>
        <v/>
      </c>
      <c r="BB22" s="14" t="str">
        <f t="shared" si="11"/>
        <v/>
      </c>
      <c r="BC22" s="14" t="str">
        <f t="shared" si="11"/>
        <v/>
      </c>
      <c r="BD22" s="14" t="str">
        <f t="shared" si="11"/>
        <v/>
      </c>
      <c r="BE22" s="14" t="str">
        <f t="shared" si="11"/>
        <v/>
      </c>
      <c r="BF22" s="14" t="str">
        <f t="shared" si="11"/>
        <v/>
      </c>
      <c r="BG22" s="14" t="str">
        <f t="shared" si="11"/>
        <v/>
      </c>
      <c r="BH22" s="14" t="str">
        <f t="shared" si="11"/>
        <v/>
      </c>
    </row>
    <row r="23" spans="1:60" ht="16">
      <c r="A23" s="2">
        <f>'Project Plan'!A21</f>
        <v>20</v>
      </c>
      <c r="B23" s="2" t="str">
        <f>'Project Plan'!B21</f>
        <v>4. Local context &amp; adaptation</v>
      </c>
      <c r="C23" s="2" t="str">
        <f>'Project Plan'!C21</f>
        <v>Gather family / practitioner insight</v>
      </c>
      <c r="D23" s="2">
        <f>'Project Plan'!F21</f>
        <v>0</v>
      </c>
      <c r="E23" s="2" t="str">
        <f>'Project Plan'!G21</f>
        <v>Not started</v>
      </c>
      <c r="F23" s="8">
        <f>'Project Plan'!I21</f>
        <v>0</v>
      </c>
      <c r="G23" s="8">
        <f>'Project Plan'!J21</f>
        <v>0</v>
      </c>
      <c r="H23" s="3">
        <f>'Project Plan'!L21</f>
        <v>0</v>
      </c>
      <c r="I23" s="14">
        <f t="shared" si="7"/>
        <v>1</v>
      </c>
      <c r="J23" s="14" t="str">
        <f t="shared" si="7"/>
        <v/>
      </c>
      <c r="K23" s="14" t="str">
        <f t="shared" si="7"/>
        <v/>
      </c>
      <c r="L23" s="14" t="str">
        <f t="shared" si="7"/>
        <v/>
      </c>
      <c r="M23" s="14" t="str">
        <f t="shared" si="7"/>
        <v/>
      </c>
      <c r="N23" s="14" t="str">
        <f t="shared" si="7"/>
        <v/>
      </c>
      <c r="O23" s="14" t="str">
        <f t="shared" si="7"/>
        <v/>
      </c>
      <c r="P23" s="14" t="str">
        <f t="shared" si="7"/>
        <v/>
      </c>
      <c r="Q23" s="14" t="str">
        <f t="shared" si="7"/>
        <v/>
      </c>
      <c r="R23" s="14" t="str">
        <f t="shared" si="7"/>
        <v/>
      </c>
      <c r="S23" s="14" t="str">
        <f t="shared" si="8"/>
        <v/>
      </c>
      <c r="T23" s="14" t="str">
        <f t="shared" si="8"/>
        <v/>
      </c>
      <c r="U23" s="14" t="str">
        <f t="shared" si="8"/>
        <v/>
      </c>
      <c r="V23" s="14" t="str">
        <f t="shared" si="8"/>
        <v/>
      </c>
      <c r="W23" s="14" t="str">
        <f t="shared" si="8"/>
        <v/>
      </c>
      <c r="X23" s="14" t="str">
        <f t="shared" si="8"/>
        <v/>
      </c>
      <c r="Y23" s="14" t="str">
        <f t="shared" si="8"/>
        <v/>
      </c>
      <c r="Z23" s="14" t="str">
        <f t="shared" si="8"/>
        <v/>
      </c>
      <c r="AA23" s="14" t="str">
        <f t="shared" si="8"/>
        <v/>
      </c>
      <c r="AB23" s="14" t="str">
        <f t="shared" si="8"/>
        <v/>
      </c>
      <c r="AC23" s="14" t="str">
        <f t="shared" si="9"/>
        <v/>
      </c>
      <c r="AD23" s="14" t="str">
        <f t="shared" si="9"/>
        <v/>
      </c>
      <c r="AE23" s="14" t="str">
        <f t="shared" si="9"/>
        <v/>
      </c>
      <c r="AF23" s="14" t="str">
        <f t="shared" si="9"/>
        <v/>
      </c>
      <c r="AG23" s="14" t="str">
        <f t="shared" si="9"/>
        <v/>
      </c>
      <c r="AH23" s="14" t="str">
        <f t="shared" si="9"/>
        <v/>
      </c>
      <c r="AI23" s="14" t="str">
        <f t="shared" si="9"/>
        <v/>
      </c>
      <c r="AJ23" s="14" t="str">
        <f t="shared" si="9"/>
        <v/>
      </c>
      <c r="AK23" s="14" t="str">
        <f t="shared" si="9"/>
        <v/>
      </c>
      <c r="AL23" s="14" t="str">
        <f t="shared" si="9"/>
        <v/>
      </c>
      <c r="AM23" s="14" t="str">
        <f t="shared" si="10"/>
        <v/>
      </c>
      <c r="AN23" s="14" t="str">
        <f t="shared" si="10"/>
        <v/>
      </c>
      <c r="AO23" s="14" t="str">
        <f t="shared" si="10"/>
        <v/>
      </c>
      <c r="AP23" s="14" t="str">
        <f t="shared" si="10"/>
        <v/>
      </c>
      <c r="AQ23" s="14" t="str">
        <f t="shared" si="10"/>
        <v/>
      </c>
      <c r="AR23" s="14" t="str">
        <f t="shared" si="10"/>
        <v/>
      </c>
      <c r="AS23" s="14" t="str">
        <f t="shared" si="10"/>
        <v/>
      </c>
      <c r="AT23" s="14" t="str">
        <f t="shared" si="10"/>
        <v/>
      </c>
      <c r="AU23" s="14" t="str">
        <f t="shared" si="10"/>
        <v/>
      </c>
      <c r="AV23" s="14" t="str">
        <f t="shared" si="10"/>
        <v/>
      </c>
      <c r="AW23" s="14" t="str">
        <f t="shared" si="11"/>
        <v/>
      </c>
      <c r="AX23" s="14" t="str">
        <f t="shared" si="11"/>
        <v/>
      </c>
      <c r="AY23" s="14" t="str">
        <f t="shared" si="11"/>
        <v/>
      </c>
      <c r="AZ23" s="14" t="str">
        <f t="shared" si="11"/>
        <v/>
      </c>
      <c r="BA23" s="14" t="str">
        <f t="shared" si="11"/>
        <v/>
      </c>
      <c r="BB23" s="14" t="str">
        <f t="shared" si="11"/>
        <v/>
      </c>
      <c r="BC23" s="14" t="str">
        <f t="shared" si="11"/>
        <v/>
      </c>
      <c r="BD23" s="14" t="str">
        <f t="shared" si="11"/>
        <v/>
      </c>
      <c r="BE23" s="14" t="str">
        <f t="shared" si="11"/>
        <v/>
      </c>
      <c r="BF23" s="14" t="str">
        <f t="shared" si="11"/>
        <v/>
      </c>
      <c r="BG23" s="14" t="str">
        <f t="shared" si="11"/>
        <v/>
      </c>
      <c r="BH23" s="14" t="str">
        <f t="shared" si="11"/>
        <v/>
      </c>
    </row>
    <row r="24" spans="1:60" ht="16">
      <c r="A24" s="2">
        <f>'Project Plan'!A22</f>
        <v>21</v>
      </c>
      <c r="B24" s="2" t="str">
        <f>'Project Plan'!B22</f>
        <v>4. Local context &amp; adaptation</v>
      </c>
      <c r="C24" s="2" t="str">
        <f>'Project Plan'!C22</f>
        <v>Agree local adaptations</v>
      </c>
      <c r="D24" s="2">
        <f>'Project Plan'!F22</f>
        <v>0</v>
      </c>
      <c r="E24" s="2" t="str">
        <f>'Project Plan'!G22</f>
        <v>Not started</v>
      </c>
      <c r="F24" s="8">
        <f>'Project Plan'!I22</f>
        <v>0</v>
      </c>
      <c r="G24" s="8">
        <f>'Project Plan'!J22</f>
        <v>0</v>
      </c>
      <c r="H24" s="3">
        <f>'Project Plan'!L22</f>
        <v>0</v>
      </c>
      <c r="I24" s="14">
        <f t="shared" ref="I24:R33" si="12">IF(AND(I$2&lt;=$G24,I$2+6&gt;=$F24),1,"")</f>
        <v>1</v>
      </c>
      <c r="J24" s="14" t="str">
        <f t="shared" si="12"/>
        <v/>
      </c>
      <c r="K24" s="14" t="str">
        <f t="shared" si="12"/>
        <v/>
      </c>
      <c r="L24" s="14" t="str">
        <f t="shared" si="12"/>
        <v/>
      </c>
      <c r="M24" s="14" t="str">
        <f t="shared" si="12"/>
        <v/>
      </c>
      <c r="N24" s="14" t="str">
        <f t="shared" si="12"/>
        <v/>
      </c>
      <c r="O24" s="14" t="str">
        <f t="shared" si="12"/>
        <v/>
      </c>
      <c r="P24" s="14" t="str">
        <f t="shared" si="12"/>
        <v/>
      </c>
      <c r="Q24" s="14" t="str">
        <f t="shared" si="12"/>
        <v/>
      </c>
      <c r="R24" s="14" t="str">
        <f t="shared" si="12"/>
        <v/>
      </c>
      <c r="S24" s="14" t="str">
        <f t="shared" ref="S24:AB33" si="13">IF(AND(S$2&lt;=$G24,S$2+6&gt;=$F24),1,"")</f>
        <v/>
      </c>
      <c r="T24" s="14" t="str">
        <f t="shared" si="13"/>
        <v/>
      </c>
      <c r="U24" s="14" t="str">
        <f t="shared" si="13"/>
        <v/>
      </c>
      <c r="V24" s="14" t="str">
        <f t="shared" si="13"/>
        <v/>
      </c>
      <c r="W24" s="14" t="str">
        <f t="shared" si="13"/>
        <v/>
      </c>
      <c r="X24" s="14" t="str">
        <f t="shared" si="13"/>
        <v/>
      </c>
      <c r="Y24" s="14" t="str">
        <f t="shared" si="13"/>
        <v/>
      </c>
      <c r="Z24" s="14" t="str">
        <f t="shared" si="13"/>
        <v/>
      </c>
      <c r="AA24" s="14" t="str">
        <f t="shared" si="13"/>
        <v/>
      </c>
      <c r="AB24" s="14" t="str">
        <f t="shared" si="13"/>
        <v/>
      </c>
      <c r="AC24" s="14" t="str">
        <f t="shared" ref="AC24:AL33" si="14">IF(AND(AC$2&lt;=$G24,AC$2+6&gt;=$F24),1,"")</f>
        <v/>
      </c>
      <c r="AD24" s="14" t="str">
        <f t="shared" si="14"/>
        <v/>
      </c>
      <c r="AE24" s="14" t="str">
        <f t="shared" si="14"/>
        <v/>
      </c>
      <c r="AF24" s="14" t="str">
        <f t="shared" si="14"/>
        <v/>
      </c>
      <c r="AG24" s="14" t="str">
        <f t="shared" si="14"/>
        <v/>
      </c>
      <c r="AH24" s="14" t="str">
        <f t="shared" si="14"/>
        <v/>
      </c>
      <c r="AI24" s="14" t="str">
        <f t="shared" si="14"/>
        <v/>
      </c>
      <c r="AJ24" s="14" t="str">
        <f t="shared" si="14"/>
        <v/>
      </c>
      <c r="AK24" s="14" t="str">
        <f t="shared" si="14"/>
        <v/>
      </c>
      <c r="AL24" s="14" t="str">
        <f t="shared" si="14"/>
        <v/>
      </c>
      <c r="AM24" s="14" t="str">
        <f t="shared" ref="AM24:AV33" si="15">IF(AND(AM$2&lt;=$G24,AM$2+6&gt;=$F24),1,"")</f>
        <v/>
      </c>
      <c r="AN24" s="14" t="str">
        <f t="shared" si="15"/>
        <v/>
      </c>
      <c r="AO24" s="14" t="str">
        <f t="shared" si="15"/>
        <v/>
      </c>
      <c r="AP24" s="14" t="str">
        <f t="shared" si="15"/>
        <v/>
      </c>
      <c r="AQ24" s="14" t="str">
        <f t="shared" si="15"/>
        <v/>
      </c>
      <c r="AR24" s="14" t="str">
        <f t="shared" si="15"/>
        <v/>
      </c>
      <c r="AS24" s="14" t="str">
        <f t="shared" si="15"/>
        <v/>
      </c>
      <c r="AT24" s="14" t="str">
        <f t="shared" si="15"/>
        <v/>
      </c>
      <c r="AU24" s="14" t="str">
        <f t="shared" si="15"/>
        <v/>
      </c>
      <c r="AV24" s="14" t="str">
        <f t="shared" si="15"/>
        <v/>
      </c>
      <c r="AW24" s="14" t="str">
        <f t="shared" ref="AW24:BH33" si="16">IF(AND(AW$2&lt;=$G24,AW$2+6&gt;=$F24),1,"")</f>
        <v/>
      </c>
      <c r="AX24" s="14" t="str">
        <f t="shared" si="16"/>
        <v/>
      </c>
      <c r="AY24" s="14" t="str">
        <f t="shared" si="16"/>
        <v/>
      </c>
      <c r="AZ24" s="14" t="str">
        <f t="shared" si="16"/>
        <v/>
      </c>
      <c r="BA24" s="14" t="str">
        <f t="shared" si="16"/>
        <v/>
      </c>
      <c r="BB24" s="14" t="str">
        <f t="shared" si="16"/>
        <v/>
      </c>
      <c r="BC24" s="14" t="str">
        <f t="shared" si="16"/>
        <v/>
      </c>
      <c r="BD24" s="14" t="str">
        <f t="shared" si="16"/>
        <v/>
      </c>
      <c r="BE24" s="14" t="str">
        <f t="shared" si="16"/>
        <v/>
      </c>
      <c r="BF24" s="14" t="str">
        <f t="shared" si="16"/>
        <v/>
      </c>
      <c r="BG24" s="14" t="str">
        <f t="shared" si="16"/>
        <v/>
      </c>
      <c r="BH24" s="14" t="str">
        <f t="shared" si="16"/>
        <v/>
      </c>
    </row>
    <row r="25" spans="1:60" ht="32">
      <c r="A25" s="2">
        <f>'Project Plan'!A23</f>
        <v>22</v>
      </c>
      <c r="B25" s="2" t="str">
        <f>'Project Plan'!B23</f>
        <v>5. Universal messaging &amp; distribution</v>
      </c>
      <c r="C25" s="2" t="str">
        <f>'Project Plan'!C23</f>
        <v>Confirm universal potty training messages</v>
      </c>
      <c r="D25" s="2">
        <f>'Project Plan'!F23</f>
        <v>0</v>
      </c>
      <c r="E25" s="2" t="str">
        <f>'Project Plan'!G23</f>
        <v>Not started</v>
      </c>
      <c r="F25" s="8">
        <f>'Project Plan'!I23</f>
        <v>0</v>
      </c>
      <c r="G25" s="8">
        <f>'Project Plan'!J23</f>
        <v>0</v>
      </c>
      <c r="H25" s="3">
        <f>'Project Plan'!L23</f>
        <v>0</v>
      </c>
      <c r="I25" s="14">
        <f t="shared" si="12"/>
        <v>1</v>
      </c>
      <c r="J25" s="14" t="str">
        <f t="shared" si="12"/>
        <v/>
      </c>
      <c r="K25" s="14" t="str">
        <f t="shared" si="12"/>
        <v/>
      </c>
      <c r="L25" s="14" t="str">
        <f t="shared" si="12"/>
        <v/>
      </c>
      <c r="M25" s="14" t="str">
        <f t="shared" si="12"/>
        <v/>
      </c>
      <c r="N25" s="14" t="str">
        <f t="shared" si="12"/>
        <v/>
      </c>
      <c r="O25" s="14" t="str">
        <f t="shared" si="12"/>
        <v/>
      </c>
      <c r="P25" s="14" t="str">
        <f t="shared" si="12"/>
        <v/>
      </c>
      <c r="Q25" s="14" t="str">
        <f t="shared" si="12"/>
        <v/>
      </c>
      <c r="R25" s="14" t="str">
        <f t="shared" si="12"/>
        <v/>
      </c>
      <c r="S25" s="14" t="str">
        <f t="shared" si="13"/>
        <v/>
      </c>
      <c r="T25" s="14" t="str">
        <f t="shared" si="13"/>
        <v/>
      </c>
      <c r="U25" s="14" t="str">
        <f t="shared" si="13"/>
        <v/>
      </c>
      <c r="V25" s="14" t="str">
        <f t="shared" si="13"/>
        <v/>
      </c>
      <c r="W25" s="14" t="str">
        <f t="shared" si="13"/>
        <v/>
      </c>
      <c r="X25" s="14" t="str">
        <f t="shared" si="13"/>
        <v/>
      </c>
      <c r="Y25" s="14" t="str">
        <f t="shared" si="13"/>
        <v/>
      </c>
      <c r="Z25" s="14" t="str">
        <f t="shared" si="13"/>
        <v/>
      </c>
      <c r="AA25" s="14" t="str">
        <f t="shared" si="13"/>
        <v/>
      </c>
      <c r="AB25" s="14" t="str">
        <f t="shared" si="13"/>
        <v/>
      </c>
      <c r="AC25" s="14" t="str">
        <f t="shared" si="14"/>
        <v/>
      </c>
      <c r="AD25" s="14" t="str">
        <f t="shared" si="14"/>
        <v/>
      </c>
      <c r="AE25" s="14" t="str">
        <f t="shared" si="14"/>
        <v/>
      </c>
      <c r="AF25" s="14" t="str">
        <f t="shared" si="14"/>
        <v/>
      </c>
      <c r="AG25" s="14" t="str">
        <f t="shared" si="14"/>
        <v/>
      </c>
      <c r="AH25" s="14" t="str">
        <f t="shared" si="14"/>
        <v/>
      </c>
      <c r="AI25" s="14" t="str">
        <f t="shared" si="14"/>
        <v/>
      </c>
      <c r="AJ25" s="14" t="str">
        <f t="shared" si="14"/>
        <v/>
      </c>
      <c r="AK25" s="14" t="str">
        <f t="shared" si="14"/>
        <v/>
      </c>
      <c r="AL25" s="14" t="str">
        <f t="shared" si="14"/>
        <v/>
      </c>
      <c r="AM25" s="14" t="str">
        <f t="shared" si="15"/>
        <v/>
      </c>
      <c r="AN25" s="14" t="str">
        <f t="shared" si="15"/>
        <v/>
      </c>
      <c r="AO25" s="14" t="str">
        <f t="shared" si="15"/>
        <v/>
      </c>
      <c r="AP25" s="14" t="str">
        <f t="shared" si="15"/>
        <v/>
      </c>
      <c r="AQ25" s="14" t="str">
        <f t="shared" si="15"/>
        <v/>
      </c>
      <c r="AR25" s="14" t="str">
        <f t="shared" si="15"/>
        <v/>
      </c>
      <c r="AS25" s="14" t="str">
        <f t="shared" si="15"/>
        <v/>
      </c>
      <c r="AT25" s="14" t="str">
        <f t="shared" si="15"/>
        <v/>
      </c>
      <c r="AU25" s="14" t="str">
        <f t="shared" si="15"/>
        <v/>
      </c>
      <c r="AV25" s="14" t="str">
        <f t="shared" si="15"/>
        <v/>
      </c>
      <c r="AW25" s="14" t="str">
        <f t="shared" si="16"/>
        <v/>
      </c>
      <c r="AX25" s="14" t="str">
        <f t="shared" si="16"/>
        <v/>
      </c>
      <c r="AY25" s="14" t="str">
        <f t="shared" si="16"/>
        <v/>
      </c>
      <c r="AZ25" s="14" t="str">
        <f t="shared" si="16"/>
        <v/>
      </c>
      <c r="BA25" s="14" t="str">
        <f t="shared" si="16"/>
        <v/>
      </c>
      <c r="BB25" s="14" t="str">
        <f t="shared" si="16"/>
        <v/>
      </c>
      <c r="BC25" s="14" t="str">
        <f t="shared" si="16"/>
        <v/>
      </c>
      <c r="BD25" s="14" t="str">
        <f t="shared" si="16"/>
        <v/>
      </c>
      <c r="BE25" s="14" t="str">
        <f t="shared" si="16"/>
        <v/>
      </c>
      <c r="BF25" s="14" t="str">
        <f t="shared" si="16"/>
        <v/>
      </c>
      <c r="BG25" s="14" t="str">
        <f t="shared" si="16"/>
        <v/>
      </c>
      <c r="BH25" s="14" t="str">
        <f t="shared" si="16"/>
        <v/>
      </c>
    </row>
    <row r="26" spans="1:60" ht="32">
      <c r="A26" s="2">
        <f>'Project Plan'!A24</f>
        <v>23</v>
      </c>
      <c r="B26" s="2" t="str">
        <f>'Project Plan'!B24</f>
        <v>5. Universal messaging &amp; distribution</v>
      </c>
      <c r="C26" s="2" t="str">
        <f>'Project Plan'!C24</f>
        <v>Identify local information to add</v>
      </c>
      <c r="D26" s="2">
        <f>'Project Plan'!F24</f>
        <v>0</v>
      </c>
      <c r="E26" s="2" t="str">
        <f>'Project Plan'!G24</f>
        <v>Not started</v>
      </c>
      <c r="F26" s="8">
        <f>'Project Plan'!I24</f>
        <v>0</v>
      </c>
      <c r="G26" s="8">
        <f>'Project Plan'!J24</f>
        <v>0</v>
      </c>
      <c r="H26" s="3">
        <f>'Project Plan'!L24</f>
        <v>0</v>
      </c>
      <c r="I26" s="14">
        <f t="shared" si="12"/>
        <v>1</v>
      </c>
      <c r="J26" s="14" t="str">
        <f t="shared" si="12"/>
        <v/>
      </c>
      <c r="K26" s="14" t="str">
        <f t="shared" si="12"/>
        <v/>
      </c>
      <c r="L26" s="14" t="str">
        <f t="shared" si="12"/>
        <v/>
      </c>
      <c r="M26" s="14" t="str">
        <f t="shared" si="12"/>
        <v/>
      </c>
      <c r="N26" s="14" t="str">
        <f t="shared" si="12"/>
        <v/>
      </c>
      <c r="O26" s="14" t="str">
        <f t="shared" si="12"/>
        <v/>
      </c>
      <c r="P26" s="14" t="str">
        <f t="shared" si="12"/>
        <v/>
      </c>
      <c r="Q26" s="14" t="str">
        <f t="shared" si="12"/>
        <v/>
      </c>
      <c r="R26" s="14" t="str">
        <f t="shared" si="12"/>
        <v/>
      </c>
      <c r="S26" s="14" t="str">
        <f t="shared" si="13"/>
        <v/>
      </c>
      <c r="T26" s="14" t="str">
        <f t="shared" si="13"/>
        <v/>
      </c>
      <c r="U26" s="14" t="str">
        <f t="shared" si="13"/>
        <v/>
      </c>
      <c r="V26" s="14" t="str">
        <f t="shared" si="13"/>
        <v/>
      </c>
      <c r="W26" s="14" t="str">
        <f t="shared" si="13"/>
        <v/>
      </c>
      <c r="X26" s="14" t="str">
        <f t="shared" si="13"/>
        <v/>
      </c>
      <c r="Y26" s="14" t="str">
        <f t="shared" si="13"/>
        <v/>
      </c>
      <c r="Z26" s="14" t="str">
        <f t="shared" si="13"/>
        <v/>
      </c>
      <c r="AA26" s="14" t="str">
        <f t="shared" si="13"/>
        <v/>
      </c>
      <c r="AB26" s="14" t="str">
        <f t="shared" si="13"/>
        <v/>
      </c>
      <c r="AC26" s="14" t="str">
        <f t="shared" si="14"/>
        <v/>
      </c>
      <c r="AD26" s="14" t="str">
        <f t="shared" si="14"/>
        <v/>
      </c>
      <c r="AE26" s="14" t="str">
        <f t="shared" si="14"/>
        <v/>
      </c>
      <c r="AF26" s="14" t="str">
        <f t="shared" si="14"/>
        <v/>
      </c>
      <c r="AG26" s="14" t="str">
        <f t="shared" si="14"/>
        <v/>
      </c>
      <c r="AH26" s="14" t="str">
        <f t="shared" si="14"/>
        <v/>
      </c>
      <c r="AI26" s="14" t="str">
        <f t="shared" si="14"/>
        <v/>
      </c>
      <c r="AJ26" s="14" t="str">
        <f t="shared" si="14"/>
        <v/>
      </c>
      <c r="AK26" s="14" t="str">
        <f t="shared" si="14"/>
        <v/>
      </c>
      <c r="AL26" s="14" t="str">
        <f t="shared" si="14"/>
        <v/>
      </c>
      <c r="AM26" s="14" t="str">
        <f t="shared" si="15"/>
        <v/>
      </c>
      <c r="AN26" s="14" t="str">
        <f t="shared" si="15"/>
        <v/>
      </c>
      <c r="AO26" s="14" t="str">
        <f t="shared" si="15"/>
        <v/>
      </c>
      <c r="AP26" s="14" t="str">
        <f t="shared" si="15"/>
        <v/>
      </c>
      <c r="AQ26" s="14" t="str">
        <f t="shared" si="15"/>
        <v/>
      </c>
      <c r="AR26" s="14" t="str">
        <f t="shared" si="15"/>
        <v/>
      </c>
      <c r="AS26" s="14" t="str">
        <f t="shared" si="15"/>
        <v/>
      </c>
      <c r="AT26" s="14" t="str">
        <f t="shared" si="15"/>
        <v/>
      </c>
      <c r="AU26" s="14" t="str">
        <f t="shared" si="15"/>
        <v/>
      </c>
      <c r="AV26" s="14" t="str">
        <f t="shared" si="15"/>
        <v/>
      </c>
      <c r="AW26" s="14" t="str">
        <f t="shared" si="16"/>
        <v/>
      </c>
      <c r="AX26" s="14" t="str">
        <f t="shared" si="16"/>
        <v/>
      </c>
      <c r="AY26" s="14" t="str">
        <f t="shared" si="16"/>
        <v/>
      </c>
      <c r="AZ26" s="14" t="str">
        <f t="shared" si="16"/>
        <v/>
      </c>
      <c r="BA26" s="14" t="str">
        <f t="shared" si="16"/>
        <v/>
      </c>
      <c r="BB26" s="14" t="str">
        <f t="shared" si="16"/>
        <v/>
      </c>
      <c r="BC26" s="14" t="str">
        <f t="shared" si="16"/>
        <v/>
      </c>
      <c r="BD26" s="14" t="str">
        <f t="shared" si="16"/>
        <v/>
      </c>
      <c r="BE26" s="14" t="str">
        <f t="shared" si="16"/>
        <v/>
      </c>
      <c r="BF26" s="14" t="str">
        <f t="shared" si="16"/>
        <v/>
      </c>
      <c r="BG26" s="14" t="str">
        <f t="shared" si="16"/>
        <v/>
      </c>
      <c r="BH26" s="14" t="str">
        <f t="shared" si="16"/>
        <v/>
      </c>
    </row>
    <row r="27" spans="1:60" ht="32">
      <c r="A27" s="2">
        <f>'Project Plan'!A25</f>
        <v>24</v>
      </c>
      <c r="B27" s="2" t="str">
        <f>'Project Plan'!B25</f>
        <v>5. Universal messaging &amp; distribution</v>
      </c>
      <c r="C27" s="2" t="str">
        <f>'Project Plan'!C25</f>
        <v>Plan primary offer-day distribution</v>
      </c>
      <c r="D27" s="2">
        <f>'Project Plan'!F25</f>
        <v>0</v>
      </c>
      <c r="E27" s="2" t="str">
        <f>'Project Plan'!G25</f>
        <v>Not started</v>
      </c>
      <c r="F27" s="8">
        <f>'Project Plan'!I25</f>
        <v>0</v>
      </c>
      <c r="G27" s="8">
        <f>'Project Plan'!J25</f>
        <v>0</v>
      </c>
      <c r="H27" s="3">
        <f>'Project Plan'!L25</f>
        <v>0</v>
      </c>
      <c r="I27" s="14">
        <f t="shared" si="12"/>
        <v>1</v>
      </c>
      <c r="J27" s="14" t="str">
        <f t="shared" si="12"/>
        <v/>
      </c>
      <c r="K27" s="14" t="str">
        <f t="shared" si="12"/>
        <v/>
      </c>
      <c r="L27" s="14" t="str">
        <f t="shared" si="12"/>
        <v/>
      </c>
      <c r="M27" s="14" t="str">
        <f t="shared" si="12"/>
        <v/>
      </c>
      <c r="N27" s="14" t="str">
        <f t="shared" si="12"/>
        <v/>
      </c>
      <c r="O27" s="14" t="str">
        <f t="shared" si="12"/>
        <v/>
      </c>
      <c r="P27" s="14" t="str">
        <f t="shared" si="12"/>
        <v/>
      </c>
      <c r="Q27" s="14" t="str">
        <f t="shared" si="12"/>
        <v/>
      </c>
      <c r="R27" s="14" t="str">
        <f t="shared" si="12"/>
        <v/>
      </c>
      <c r="S27" s="14" t="str">
        <f t="shared" si="13"/>
        <v/>
      </c>
      <c r="T27" s="14" t="str">
        <f t="shared" si="13"/>
        <v/>
      </c>
      <c r="U27" s="14" t="str">
        <f t="shared" si="13"/>
        <v/>
      </c>
      <c r="V27" s="14" t="str">
        <f t="shared" si="13"/>
        <v/>
      </c>
      <c r="W27" s="14" t="str">
        <f t="shared" si="13"/>
        <v/>
      </c>
      <c r="X27" s="14" t="str">
        <f t="shared" si="13"/>
        <v/>
      </c>
      <c r="Y27" s="14" t="str">
        <f t="shared" si="13"/>
        <v/>
      </c>
      <c r="Z27" s="14" t="str">
        <f t="shared" si="13"/>
        <v/>
      </c>
      <c r="AA27" s="14" t="str">
        <f t="shared" si="13"/>
        <v/>
      </c>
      <c r="AB27" s="14" t="str">
        <f t="shared" si="13"/>
        <v/>
      </c>
      <c r="AC27" s="14" t="str">
        <f t="shared" si="14"/>
        <v/>
      </c>
      <c r="AD27" s="14" t="str">
        <f t="shared" si="14"/>
        <v/>
      </c>
      <c r="AE27" s="14" t="str">
        <f t="shared" si="14"/>
        <v/>
      </c>
      <c r="AF27" s="14" t="str">
        <f t="shared" si="14"/>
        <v/>
      </c>
      <c r="AG27" s="14" t="str">
        <f t="shared" si="14"/>
        <v/>
      </c>
      <c r="AH27" s="14" t="str">
        <f t="shared" si="14"/>
        <v/>
      </c>
      <c r="AI27" s="14" t="str">
        <f t="shared" si="14"/>
        <v/>
      </c>
      <c r="AJ27" s="14" t="str">
        <f t="shared" si="14"/>
        <v/>
      </c>
      <c r="AK27" s="14" t="str">
        <f t="shared" si="14"/>
        <v/>
      </c>
      <c r="AL27" s="14" t="str">
        <f t="shared" si="14"/>
        <v/>
      </c>
      <c r="AM27" s="14" t="str">
        <f t="shared" si="15"/>
        <v/>
      </c>
      <c r="AN27" s="14" t="str">
        <f t="shared" si="15"/>
        <v/>
      </c>
      <c r="AO27" s="14" t="str">
        <f t="shared" si="15"/>
        <v/>
      </c>
      <c r="AP27" s="14" t="str">
        <f t="shared" si="15"/>
        <v/>
      </c>
      <c r="AQ27" s="14" t="str">
        <f t="shared" si="15"/>
        <v/>
      </c>
      <c r="AR27" s="14" t="str">
        <f t="shared" si="15"/>
        <v/>
      </c>
      <c r="AS27" s="14" t="str">
        <f t="shared" si="15"/>
        <v/>
      </c>
      <c r="AT27" s="14" t="str">
        <f t="shared" si="15"/>
        <v/>
      </c>
      <c r="AU27" s="14" t="str">
        <f t="shared" si="15"/>
        <v/>
      </c>
      <c r="AV27" s="14" t="str">
        <f t="shared" si="15"/>
        <v/>
      </c>
      <c r="AW27" s="14" t="str">
        <f t="shared" si="16"/>
        <v/>
      </c>
      <c r="AX27" s="14" t="str">
        <f t="shared" si="16"/>
        <v/>
      </c>
      <c r="AY27" s="14" t="str">
        <f t="shared" si="16"/>
        <v/>
      </c>
      <c r="AZ27" s="14" t="str">
        <f t="shared" si="16"/>
        <v/>
      </c>
      <c r="BA27" s="14" t="str">
        <f t="shared" si="16"/>
        <v/>
      </c>
      <c r="BB27" s="14" t="str">
        <f t="shared" si="16"/>
        <v/>
      </c>
      <c r="BC27" s="14" t="str">
        <f t="shared" si="16"/>
        <v/>
      </c>
      <c r="BD27" s="14" t="str">
        <f t="shared" si="16"/>
        <v/>
      </c>
      <c r="BE27" s="14" t="str">
        <f t="shared" si="16"/>
        <v/>
      </c>
      <c r="BF27" s="14" t="str">
        <f t="shared" si="16"/>
        <v/>
      </c>
      <c r="BG27" s="14" t="str">
        <f t="shared" si="16"/>
        <v/>
      </c>
      <c r="BH27" s="14" t="str">
        <f t="shared" si="16"/>
        <v/>
      </c>
    </row>
    <row r="28" spans="1:60" ht="32">
      <c r="A28" s="2">
        <f>'Project Plan'!A26</f>
        <v>25</v>
      </c>
      <c r="B28" s="2" t="str">
        <f>'Project Plan'!B26</f>
        <v>5. Universal messaging &amp; distribution</v>
      </c>
      <c r="C28" s="2" t="str">
        <f>'Project Plan'!C26</f>
        <v>Estimate print quantities</v>
      </c>
      <c r="D28" s="2">
        <f>'Project Plan'!F26</f>
        <v>0</v>
      </c>
      <c r="E28" s="2" t="str">
        <f>'Project Plan'!G26</f>
        <v>Not started</v>
      </c>
      <c r="F28" s="8">
        <f>'Project Plan'!I26</f>
        <v>0</v>
      </c>
      <c r="G28" s="8">
        <f>'Project Plan'!J26</f>
        <v>0</v>
      </c>
      <c r="H28" s="3">
        <f>'Project Plan'!L26</f>
        <v>0</v>
      </c>
      <c r="I28" s="14">
        <f t="shared" si="12"/>
        <v>1</v>
      </c>
      <c r="J28" s="14" t="str">
        <f t="shared" si="12"/>
        <v/>
      </c>
      <c r="K28" s="14" t="str">
        <f t="shared" si="12"/>
        <v/>
      </c>
      <c r="L28" s="14" t="str">
        <f t="shared" si="12"/>
        <v/>
      </c>
      <c r="M28" s="14" t="str">
        <f t="shared" si="12"/>
        <v/>
      </c>
      <c r="N28" s="14" t="str">
        <f t="shared" si="12"/>
        <v/>
      </c>
      <c r="O28" s="14" t="str">
        <f t="shared" si="12"/>
        <v/>
      </c>
      <c r="P28" s="14" t="str">
        <f t="shared" si="12"/>
        <v/>
      </c>
      <c r="Q28" s="14" t="str">
        <f t="shared" si="12"/>
        <v/>
      </c>
      <c r="R28" s="14" t="str">
        <f t="shared" si="12"/>
        <v/>
      </c>
      <c r="S28" s="14" t="str">
        <f t="shared" si="13"/>
        <v/>
      </c>
      <c r="T28" s="14" t="str">
        <f t="shared" si="13"/>
        <v/>
      </c>
      <c r="U28" s="14" t="str">
        <f t="shared" si="13"/>
        <v/>
      </c>
      <c r="V28" s="14" t="str">
        <f t="shared" si="13"/>
        <v/>
      </c>
      <c r="W28" s="14" t="str">
        <f t="shared" si="13"/>
        <v/>
      </c>
      <c r="X28" s="14" t="str">
        <f t="shared" si="13"/>
        <v/>
      </c>
      <c r="Y28" s="14" t="str">
        <f t="shared" si="13"/>
        <v/>
      </c>
      <c r="Z28" s="14" t="str">
        <f t="shared" si="13"/>
        <v/>
      </c>
      <c r="AA28" s="14" t="str">
        <f t="shared" si="13"/>
        <v/>
      </c>
      <c r="AB28" s="14" t="str">
        <f t="shared" si="13"/>
        <v/>
      </c>
      <c r="AC28" s="14" t="str">
        <f t="shared" si="14"/>
        <v/>
      </c>
      <c r="AD28" s="14" t="str">
        <f t="shared" si="14"/>
        <v/>
      </c>
      <c r="AE28" s="14" t="str">
        <f t="shared" si="14"/>
        <v/>
      </c>
      <c r="AF28" s="14" t="str">
        <f t="shared" si="14"/>
        <v/>
      </c>
      <c r="AG28" s="14" t="str">
        <f t="shared" si="14"/>
        <v/>
      </c>
      <c r="AH28" s="14" t="str">
        <f t="shared" si="14"/>
        <v/>
      </c>
      <c r="AI28" s="14" t="str">
        <f t="shared" si="14"/>
        <v/>
      </c>
      <c r="AJ28" s="14" t="str">
        <f t="shared" si="14"/>
        <v/>
      </c>
      <c r="AK28" s="14" t="str">
        <f t="shared" si="14"/>
        <v/>
      </c>
      <c r="AL28" s="14" t="str">
        <f t="shared" si="14"/>
        <v/>
      </c>
      <c r="AM28" s="14" t="str">
        <f t="shared" si="15"/>
        <v/>
      </c>
      <c r="AN28" s="14" t="str">
        <f t="shared" si="15"/>
        <v/>
      </c>
      <c r="AO28" s="14" t="str">
        <f t="shared" si="15"/>
        <v/>
      </c>
      <c r="AP28" s="14" t="str">
        <f t="shared" si="15"/>
        <v/>
      </c>
      <c r="AQ28" s="14" t="str">
        <f t="shared" si="15"/>
        <v/>
      </c>
      <c r="AR28" s="14" t="str">
        <f t="shared" si="15"/>
        <v/>
      </c>
      <c r="AS28" s="14" t="str">
        <f t="shared" si="15"/>
        <v/>
      </c>
      <c r="AT28" s="14" t="str">
        <f t="shared" si="15"/>
        <v/>
      </c>
      <c r="AU28" s="14" t="str">
        <f t="shared" si="15"/>
        <v/>
      </c>
      <c r="AV28" s="14" t="str">
        <f t="shared" si="15"/>
        <v/>
      </c>
      <c r="AW28" s="14" t="str">
        <f t="shared" si="16"/>
        <v/>
      </c>
      <c r="AX28" s="14" t="str">
        <f t="shared" si="16"/>
        <v/>
      </c>
      <c r="AY28" s="14" t="str">
        <f t="shared" si="16"/>
        <v/>
      </c>
      <c r="AZ28" s="14" t="str">
        <f t="shared" si="16"/>
        <v/>
      </c>
      <c r="BA28" s="14" t="str">
        <f t="shared" si="16"/>
        <v/>
      </c>
      <c r="BB28" s="14" t="str">
        <f t="shared" si="16"/>
        <v/>
      </c>
      <c r="BC28" s="14" t="str">
        <f t="shared" si="16"/>
        <v/>
      </c>
      <c r="BD28" s="14" t="str">
        <f t="shared" si="16"/>
        <v/>
      </c>
      <c r="BE28" s="14" t="str">
        <f t="shared" si="16"/>
        <v/>
      </c>
      <c r="BF28" s="14" t="str">
        <f t="shared" si="16"/>
        <v/>
      </c>
      <c r="BG28" s="14" t="str">
        <f t="shared" si="16"/>
        <v/>
      </c>
      <c r="BH28" s="14" t="str">
        <f t="shared" si="16"/>
        <v/>
      </c>
    </row>
    <row r="29" spans="1:60" ht="32">
      <c r="A29" s="2">
        <f>'Project Plan'!A27</f>
        <v>26</v>
      </c>
      <c r="B29" s="2" t="str">
        <f>'Project Plan'!B27</f>
        <v>5. Universal messaging &amp; distribution</v>
      </c>
      <c r="C29" s="2" t="str">
        <f>'Project Plan'!C27</f>
        <v>Arrange print / direct mail / postage</v>
      </c>
      <c r="D29" s="2">
        <f>'Project Plan'!F27</f>
        <v>0</v>
      </c>
      <c r="E29" s="2" t="str">
        <f>'Project Plan'!G27</f>
        <v>Not started</v>
      </c>
      <c r="F29" s="8">
        <f>'Project Plan'!I27</f>
        <v>0</v>
      </c>
      <c r="G29" s="8">
        <f>'Project Plan'!J27</f>
        <v>0</v>
      </c>
      <c r="H29" s="3">
        <f>'Project Plan'!L27</f>
        <v>0</v>
      </c>
      <c r="I29" s="14">
        <f t="shared" si="12"/>
        <v>1</v>
      </c>
      <c r="J29" s="14" t="str">
        <f t="shared" si="12"/>
        <v/>
      </c>
      <c r="K29" s="14" t="str">
        <f t="shared" si="12"/>
        <v/>
      </c>
      <c r="L29" s="14" t="str">
        <f t="shared" si="12"/>
        <v/>
      </c>
      <c r="M29" s="14" t="str">
        <f t="shared" si="12"/>
        <v/>
      </c>
      <c r="N29" s="14" t="str">
        <f t="shared" si="12"/>
        <v/>
      </c>
      <c r="O29" s="14" t="str">
        <f t="shared" si="12"/>
        <v/>
      </c>
      <c r="P29" s="14" t="str">
        <f t="shared" si="12"/>
        <v/>
      </c>
      <c r="Q29" s="14" t="str">
        <f t="shared" si="12"/>
        <v/>
      </c>
      <c r="R29" s="14" t="str">
        <f t="shared" si="12"/>
        <v/>
      </c>
      <c r="S29" s="14" t="str">
        <f t="shared" si="13"/>
        <v/>
      </c>
      <c r="T29" s="14" t="str">
        <f t="shared" si="13"/>
        <v/>
      </c>
      <c r="U29" s="14" t="str">
        <f t="shared" si="13"/>
        <v/>
      </c>
      <c r="V29" s="14" t="str">
        <f t="shared" si="13"/>
        <v/>
      </c>
      <c r="W29" s="14" t="str">
        <f t="shared" si="13"/>
        <v/>
      </c>
      <c r="X29" s="14" t="str">
        <f t="shared" si="13"/>
        <v/>
      </c>
      <c r="Y29" s="14" t="str">
        <f t="shared" si="13"/>
        <v/>
      </c>
      <c r="Z29" s="14" t="str">
        <f t="shared" si="13"/>
        <v/>
      </c>
      <c r="AA29" s="14" t="str">
        <f t="shared" si="13"/>
        <v/>
      </c>
      <c r="AB29" s="14" t="str">
        <f t="shared" si="13"/>
        <v/>
      </c>
      <c r="AC29" s="14" t="str">
        <f t="shared" si="14"/>
        <v/>
      </c>
      <c r="AD29" s="14" t="str">
        <f t="shared" si="14"/>
        <v/>
      </c>
      <c r="AE29" s="14" t="str">
        <f t="shared" si="14"/>
        <v/>
      </c>
      <c r="AF29" s="14" t="str">
        <f t="shared" si="14"/>
        <v/>
      </c>
      <c r="AG29" s="14" t="str">
        <f t="shared" si="14"/>
        <v/>
      </c>
      <c r="AH29" s="14" t="str">
        <f t="shared" si="14"/>
        <v/>
      </c>
      <c r="AI29" s="14" t="str">
        <f t="shared" si="14"/>
        <v/>
      </c>
      <c r="AJ29" s="14" t="str">
        <f t="shared" si="14"/>
        <v/>
      </c>
      <c r="AK29" s="14" t="str">
        <f t="shared" si="14"/>
        <v/>
      </c>
      <c r="AL29" s="14" t="str">
        <f t="shared" si="14"/>
        <v/>
      </c>
      <c r="AM29" s="14" t="str">
        <f t="shared" si="15"/>
        <v/>
      </c>
      <c r="AN29" s="14" t="str">
        <f t="shared" si="15"/>
        <v/>
      </c>
      <c r="AO29" s="14" t="str">
        <f t="shared" si="15"/>
        <v/>
      </c>
      <c r="AP29" s="14" t="str">
        <f t="shared" si="15"/>
        <v/>
      </c>
      <c r="AQ29" s="14" t="str">
        <f t="shared" si="15"/>
        <v/>
      </c>
      <c r="AR29" s="14" t="str">
        <f t="shared" si="15"/>
        <v/>
      </c>
      <c r="AS29" s="14" t="str">
        <f t="shared" si="15"/>
        <v/>
      </c>
      <c r="AT29" s="14" t="str">
        <f t="shared" si="15"/>
        <v/>
      </c>
      <c r="AU29" s="14" t="str">
        <f t="shared" si="15"/>
        <v/>
      </c>
      <c r="AV29" s="14" t="str">
        <f t="shared" si="15"/>
        <v/>
      </c>
      <c r="AW29" s="14" t="str">
        <f t="shared" si="16"/>
        <v/>
      </c>
      <c r="AX29" s="14" t="str">
        <f t="shared" si="16"/>
        <v/>
      </c>
      <c r="AY29" s="14" t="str">
        <f t="shared" si="16"/>
        <v/>
      </c>
      <c r="AZ29" s="14" t="str">
        <f t="shared" si="16"/>
        <v/>
      </c>
      <c r="BA29" s="14" t="str">
        <f t="shared" si="16"/>
        <v/>
      </c>
      <c r="BB29" s="14" t="str">
        <f t="shared" si="16"/>
        <v/>
      </c>
      <c r="BC29" s="14" t="str">
        <f t="shared" si="16"/>
        <v/>
      </c>
      <c r="BD29" s="14" t="str">
        <f t="shared" si="16"/>
        <v/>
      </c>
      <c r="BE29" s="14" t="str">
        <f t="shared" si="16"/>
        <v/>
      </c>
      <c r="BF29" s="14" t="str">
        <f t="shared" si="16"/>
        <v/>
      </c>
      <c r="BG29" s="14" t="str">
        <f t="shared" si="16"/>
        <v/>
      </c>
      <c r="BH29" s="14" t="str">
        <f t="shared" si="16"/>
        <v/>
      </c>
    </row>
    <row r="30" spans="1:60" ht="16">
      <c r="A30" s="2">
        <f>'Project Plan'!A28</f>
        <v>27</v>
      </c>
      <c r="B30" s="2" t="str">
        <f>'Project Plan'!B28</f>
        <v>6. Baseline &amp; endline data</v>
      </c>
      <c r="C30" s="2" t="str">
        <f>'Project Plan'!C28</f>
        <v>Confirm baseline data definitions</v>
      </c>
      <c r="D30" s="2">
        <f>'Project Plan'!F28</f>
        <v>0</v>
      </c>
      <c r="E30" s="2" t="str">
        <f>'Project Plan'!G28</f>
        <v>Not started</v>
      </c>
      <c r="F30" s="8">
        <f>'Project Plan'!I28</f>
        <v>0</v>
      </c>
      <c r="G30" s="8">
        <f>'Project Plan'!J28</f>
        <v>0</v>
      </c>
      <c r="H30" s="3">
        <f>'Project Plan'!L28</f>
        <v>0</v>
      </c>
      <c r="I30" s="14">
        <f t="shared" si="12"/>
        <v>1</v>
      </c>
      <c r="J30" s="14" t="str">
        <f t="shared" si="12"/>
        <v/>
      </c>
      <c r="K30" s="14" t="str">
        <f t="shared" si="12"/>
        <v/>
      </c>
      <c r="L30" s="14" t="str">
        <f t="shared" si="12"/>
        <v/>
      </c>
      <c r="M30" s="14" t="str">
        <f t="shared" si="12"/>
        <v/>
      </c>
      <c r="N30" s="14" t="str">
        <f t="shared" si="12"/>
        <v/>
      </c>
      <c r="O30" s="14" t="str">
        <f t="shared" si="12"/>
        <v/>
      </c>
      <c r="P30" s="14" t="str">
        <f t="shared" si="12"/>
        <v/>
      </c>
      <c r="Q30" s="14" t="str">
        <f t="shared" si="12"/>
        <v/>
      </c>
      <c r="R30" s="14" t="str">
        <f t="shared" si="12"/>
        <v/>
      </c>
      <c r="S30" s="14" t="str">
        <f t="shared" si="13"/>
        <v/>
      </c>
      <c r="T30" s="14" t="str">
        <f t="shared" si="13"/>
        <v/>
      </c>
      <c r="U30" s="14" t="str">
        <f t="shared" si="13"/>
        <v/>
      </c>
      <c r="V30" s="14" t="str">
        <f t="shared" si="13"/>
        <v/>
      </c>
      <c r="W30" s="14" t="str">
        <f t="shared" si="13"/>
        <v/>
      </c>
      <c r="X30" s="14" t="str">
        <f t="shared" si="13"/>
        <v/>
      </c>
      <c r="Y30" s="14" t="str">
        <f t="shared" si="13"/>
        <v/>
      </c>
      <c r="Z30" s="14" t="str">
        <f t="shared" si="13"/>
        <v/>
      </c>
      <c r="AA30" s="14" t="str">
        <f t="shared" si="13"/>
        <v/>
      </c>
      <c r="AB30" s="14" t="str">
        <f t="shared" si="13"/>
        <v/>
      </c>
      <c r="AC30" s="14" t="str">
        <f t="shared" si="14"/>
        <v/>
      </c>
      <c r="AD30" s="14" t="str">
        <f t="shared" si="14"/>
        <v/>
      </c>
      <c r="AE30" s="14" t="str">
        <f t="shared" si="14"/>
        <v/>
      </c>
      <c r="AF30" s="14" t="str">
        <f t="shared" si="14"/>
        <v/>
      </c>
      <c r="AG30" s="14" t="str">
        <f t="shared" si="14"/>
        <v/>
      </c>
      <c r="AH30" s="14" t="str">
        <f t="shared" si="14"/>
        <v/>
      </c>
      <c r="AI30" s="14" t="str">
        <f t="shared" si="14"/>
        <v/>
      </c>
      <c r="AJ30" s="14" t="str">
        <f t="shared" si="14"/>
        <v/>
      </c>
      <c r="AK30" s="14" t="str">
        <f t="shared" si="14"/>
        <v/>
      </c>
      <c r="AL30" s="14" t="str">
        <f t="shared" si="14"/>
        <v/>
      </c>
      <c r="AM30" s="14" t="str">
        <f t="shared" si="15"/>
        <v/>
      </c>
      <c r="AN30" s="14" t="str">
        <f t="shared" si="15"/>
        <v/>
      </c>
      <c r="AO30" s="14" t="str">
        <f t="shared" si="15"/>
        <v/>
      </c>
      <c r="AP30" s="14" t="str">
        <f t="shared" si="15"/>
        <v/>
      </c>
      <c r="AQ30" s="14" t="str">
        <f t="shared" si="15"/>
        <v/>
      </c>
      <c r="AR30" s="14" t="str">
        <f t="shared" si="15"/>
        <v/>
      </c>
      <c r="AS30" s="14" t="str">
        <f t="shared" si="15"/>
        <v/>
      </c>
      <c r="AT30" s="14" t="str">
        <f t="shared" si="15"/>
        <v/>
      </c>
      <c r="AU30" s="14" t="str">
        <f t="shared" si="15"/>
        <v/>
      </c>
      <c r="AV30" s="14" t="str">
        <f t="shared" si="15"/>
        <v/>
      </c>
      <c r="AW30" s="14" t="str">
        <f t="shared" si="16"/>
        <v/>
      </c>
      <c r="AX30" s="14" t="str">
        <f t="shared" si="16"/>
        <v/>
      </c>
      <c r="AY30" s="14" t="str">
        <f t="shared" si="16"/>
        <v/>
      </c>
      <c r="AZ30" s="14" t="str">
        <f t="shared" si="16"/>
        <v/>
      </c>
      <c r="BA30" s="14" t="str">
        <f t="shared" si="16"/>
        <v/>
      </c>
      <c r="BB30" s="14" t="str">
        <f t="shared" si="16"/>
        <v/>
      </c>
      <c r="BC30" s="14" t="str">
        <f t="shared" si="16"/>
        <v/>
      </c>
      <c r="BD30" s="14" t="str">
        <f t="shared" si="16"/>
        <v/>
      </c>
      <c r="BE30" s="14" t="str">
        <f t="shared" si="16"/>
        <v/>
      </c>
      <c r="BF30" s="14" t="str">
        <f t="shared" si="16"/>
        <v/>
      </c>
      <c r="BG30" s="14" t="str">
        <f t="shared" si="16"/>
        <v/>
      </c>
      <c r="BH30" s="14" t="str">
        <f t="shared" si="16"/>
        <v/>
      </c>
    </row>
    <row r="31" spans="1:60" ht="16">
      <c r="A31" s="2">
        <f>'Project Plan'!A29</f>
        <v>28</v>
      </c>
      <c r="B31" s="2" t="str">
        <f>'Project Plan'!B29</f>
        <v>6. Baseline &amp; endline data</v>
      </c>
      <c r="C31" s="2" t="str">
        <f>'Project Plan'!C29</f>
        <v>Design baseline collection process</v>
      </c>
      <c r="D31" s="2">
        <f>'Project Plan'!F29</f>
        <v>0</v>
      </c>
      <c r="E31" s="2" t="str">
        <f>'Project Plan'!G29</f>
        <v>Not started</v>
      </c>
      <c r="F31" s="8">
        <f>'Project Plan'!I29</f>
        <v>0</v>
      </c>
      <c r="G31" s="8">
        <f>'Project Plan'!J29</f>
        <v>0</v>
      </c>
      <c r="H31" s="3">
        <f>'Project Plan'!L29</f>
        <v>0</v>
      </c>
      <c r="I31" s="14">
        <f t="shared" si="12"/>
        <v>1</v>
      </c>
      <c r="J31" s="14" t="str">
        <f t="shared" si="12"/>
        <v/>
      </c>
      <c r="K31" s="14" t="str">
        <f t="shared" si="12"/>
        <v/>
      </c>
      <c r="L31" s="14" t="str">
        <f t="shared" si="12"/>
        <v/>
      </c>
      <c r="M31" s="14" t="str">
        <f t="shared" si="12"/>
        <v/>
      </c>
      <c r="N31" s="14" t="str">
        <f t="shared" si="12"/>
        <v/>
      </c>
      <c r="O31" s="14" t="str">
        <f t="shared" si="12"/>
        <v/>
      </c>
      <c r="P31" s="14" t="str">
        <f t="shared" si="12"/>
        <v/>
      </c>
      <c r="Q31" s="14" t="str">
        <f t="shared" si="12"/>
        <v/>
      </c>
      <c r="R31" s="14" t="str">
        <f t="shared" si="12"/>
        <v/>
      </c>
      <c r="S31" s="14" t="str">
        <f t="shared" si="13"/>
        <v/>
      </c>
      <c r="T31" s="14" t="str">
        <f t="shared" si="13"/>
        <v/>
      </c>
      <c r="U31" s="14" t="str">
        <f t="shared" si="13"/>
        <v/>
      </c>
      <c r="V31" s="14" t="str">
        <f t="shared" si="13"/>
        <v/>
      </c>
      <c r="W31" s="14" t="str">
        <f t="shared" si="13"/>
        <v/>
      </c>
      <c r="X31" s="14" t="str">
        <f t="shared" si="13"/>
        <v/>
      </c>
      <c r="Y31" s="14" t="str">
        <f t="shared" si="13"/>
        <v/>
      </c>
      <c r="Z31" s="14" t="str">
        <f t="shared" si="13"/>
        <v/>
      </c>
      <c r="AA31" s="14" t="str">
        <f t="shared" si="13"/>
        <v/>
      </c>
      <c r="AB31" s="14" t="str">
        <f t="shared" si="13"/>
        <v/>
      </c>
      <c r="AC31" s="14" t="str">
        <f t="shared" si="14"/>
        <v/>
      </c>
      <c r="AD31" s="14" t="str">
        <f t="shared" si="14"/>
        <v/>
      </c>
      <c r="AE31" s="14" t="str">
        <f t="shared" si="14"/>
        <v/>
      </c>
      <c r="AF31" s="14" t="str">
        <f t="shared" si="14"/>
        <v/>
      </c>
      <c r="AG31" s="14" t="str">
        <f t="shared" si="14"/>
        <v/>
      </c>
      <c r="AH31" s="14" t="str">
        <f t="shared" si="14"/>
        <v/>
      </c>
      <c r="AI31" s="14" t="str">
        <f t="shared" si="14"/>
        <v/>
      </c>
      <c r="AJ31" s="14" t="str">
        <f t="shared" si="14"/>
        <v/>
      </c>
      <c r="AK31" s="14" t="str">
        <f t="shared" si="14"/>
        <v/>
      </c>
      <c r="AL31" s="14" t="str">
        <f t="shared" si="14"/>
        <v/>
      </c>
      <c r="AM31" s="14" t="str">
        <f t="shared" si="15"/>
        <v/>
      </c>
      <c r="AN31" s="14" t="str">
        <f t="shared" si="15"/>
        <v/>
      </c>
      <c r="AO31" s="14" t="str">
        <f t="shared" si="15"/>
        <v/>
      </c>
      <c r="AP31" s="14" t="str">
        <f t="shared" si="15"/>
        <v/>
      </c>
      <c r="AQ31" s="14" t="str">
        <f t="shared" si="15"/>
        <v/>
      </c>
      <c r="AR31" s="14" t="str">
        <f t="shared" si="15"/>
        <v/>
      </c>
      <c r="AS31" s="14" t="str">
        <f t="shared" si="15"/>
        <v/>
      </c>
      <c r="AT31" s="14" t="str">
        <f t="shared" si="15"/>
        <v/>
      </c>
      <c r="AU31" s="14" t="str">
        <f t="shared" si="15"/>
        <v/>
      </c>
      <c r="AV31" s="14" t="str">
        <f t="shared" si="15"/>
        <v/>
      </c>
      <c r="AW31" s="14" t="str">
        <f t="shared" si="16"/>
        <v/>
      </c>
      <c r="AX31" s="14" t="str">
        <f t="shared" si="16"/>
        <v/>
      </c>
      <c r="AY31" s="14" t="str">
        <f t="shared" si="16"/>
        <v/>
      </c>
      <c r="AZ31" s="14" t="str">
        <f t="shared" si="16"/>
        <v/>
      </c>
      <c r="BA31" s="14" t="str">
        <f t="shared" si="16"/>
        <v/>
      </c>
      <c r="BB31" s="14" t="str">
        <f t="shared" si="16"/>
        <v/>
      </c>
      <c r="BC31" s="14" t="str">
        <f t="shared" si="16"/>
        <v/>
      </c>
      <c r="BD31" s="14" t="str">
        <f t="shared" si="16"/>
        <v/>
      </c>
      <c r="BE31" s="14" t="str">
        <f t="shared" si="16"/>
        <v/>
      </c>
      <c r="BF31" s="14" t="str">
        <f t="shared" si="16"/>
        <v/>
      </c>
      <c r="BG31" s="14" t="str">
        <f t="shared" si="16"/>
        <v/>
      </c>
      <c r="BH31" s="14" t="str">
        <f t="shared" si="16"/>
        <v/>
      </c>
    </row>
    <row r="32" spans="1:60" ht="16">
      <c r="A32" s="2">
        <f>'Project Plan'!A30</f>
        <v>29</v>
      </c>
      <c r="B32" s="2" t="str">
        <f>'Project Plan'!B30</f>
        <v>6. Baseline &amp; endline data</v>
      </c>
      <c r="C32" s="2" t="str">
        <f>'Project Plan'!C30</f>
        <v>Collect baseline data</v>
      </c>
      <c r="D32" s="2">
        <f>'Project Plan'!F30</f>
        <v>0</v>
      </c>
      <c r="E32" s="2" t="str">
        <f>'Project Plan'!G30</f>
        <v>Not started</v>
      </c>
      <c r="F32" s="8">
        <f>'Project Plan'!I30</f>
        <v>0</v>
      </c>
      <c r="G32" s="8">
        <f>'Project Plan'!J30</f>
        <v>0</v>
      </c>
      <c r="H32" s="3">
        <f>'Project Plan'!L30</f>
        <v>0</v>
      </c>
      <c r="I32" s="14">
        <f t="shared" si="12"/>
        <v>1</v>
      </c>
      <c r="J32" s="14" t="str">
        <f t="shared" si="12"/>
        <v/>
      </c>
      <c r="K32" s="14" t="str">
        <f t="shared" si="12"/>
        <v/>
      </c>
      <c r="L32" s="14" t="str">
        <f t="shared" si="12"/>
        <v/>
      </c>
      <c r="M32" s="14" t="str">
        <f t="shared" si="12"/>
        <v/>
      </c>
      <c r="N32" s="14" t="str">
        <f t="shared" si="12"/>
        <v/>
      </c>
      <c r="O32" s="14" t="str">
        <f t="shared" si="12"/>
        <v/>
      </c>
      <c r="P32" s="14" t="str">
        <f t="shared" si="12"/>
        <v/>
      </c>
      <c r="Q32" s="14" t="str">
        <f t="shared" si="12"/>
        <v/>
      </c>
      <c r="R32" s="14" t="str">
        <f t="shared" si="12"/>
        <v/>
      </c>
      <c r="S32" s="14" t="str">
        <f t="shared" si="13"/>
        <v/>
      </c>
      <c r="T32" s="14" t="str">
        <f t="shared" si="13"/>
        <v/>
      </c>
      <c r="U32" s="14" t="str">
        <f t="shared" si="13"/>
        <v/>
      </c>
      <c r="V32" s="14" t="str">
        <f t="shared" si="13"/>
        <v/>
      </c>
      <c r="W32" s="14" t="str">
        <f t="shared" si="13"/>
        <v/>
      </c>
      <c r="X32" s="14" t="str">
        <f t="shared" si="13"/>
        <v/>
      </c>
      <c r="Y32" s="14" t="str">
        <f t="shared" si="13"/>
        <v/>
      </c>
      <c r="Z32" s="14" t="str">
        <f t="shared" si="13"/>
        <v/>
      </c>
      <c r="AA32" s="14" t="str">
        <f t="shared" si="13"/>
        <v/>
      </c>
      <c r="AB32" s="14" t="str">
        <f t="shared" si="13"/>
        <v/>
      </c>
      <c r="AC32" s="14" t="str">
        <f t="shared" si="14"/>
        <v/>
      </c>
      <c r="AD32" s="14" t="str">
        <f t="shared" si="14"/>
        <v/>
      </c>
      <c r="AE32" s="14" t="str">
        <f t="shared" si="14"/>
        <v/>
      </c>
      <c r="AF32" s="14" t="str">
        <f t="shared" si="14"/>
        <v/>
      </c>
      <c r="AG32" s="14" t="str">
        <f t="shared" si="14"/>
        <v/>
      </c>
      <c r="AH32" s="14" t="str">
        <f t="shared" si="14"/>
        <v/>
      </c>
      <c r="AI32" s="14" t="str">
        <f t="shared" si="14"/>
        <v/>
      </c>
      <c r="AJ32" s="14" t="str">
        <f t="shared" si="14"/>
        <v/>
      </c>
      <c r="AK32" s="14" t="str">
        <f t="shared" si="14"/>
        <v/>
      </c>
      <c r="AL32" s="14" t="str">
        <f t="shared" si="14"/>
        <v/>
      </c>
      <c r="AM32" s="14" t="str">
        <f t="shared" si="15"/>
        <v/>
      </c>
      <c r="AN32" s="14" t="str">
        <f t="shared" si="15"/>
        <v/>
      </c>
      <c r="AO32" s="14" t="str">
        <f t="shared" si="15"/>
        <v/>
      </c>
      <c r="AP32" s="14" t="str">
        <f t="shared" si="15"/>
        <v/>
      </c>
      <c r="AQ32" s="14" t="str">
        <f t="shared" si="15"/>
        <v/>
      </c>
      <c r="AR32" s="14" t="str">
        <f t="shared" si="15"/>
        <v/>
      </c>
      <c r="AS32" s="14" t="str">
        <f t="shared" si="15"/>
        <v/>
      </c>
      <c r="AT32" s="14" t="str">
        <f t="shared" si="15"/>
        <v/>
      </c>
      <c r="AU32" s="14" t="str">
        <f t="shared" si="15"/>
        <v/>
      </c>
      <c r="AV32" s="14" t="str">
        <f t="shared" si="15"/>
        <v/>
      </c>
      <c r="AW32" s="14" t="str">
        <f t="shared" si="16"/>
        <v/>
      </c>
      <c r="AX32" s="14" t="str">
        <f t="shared" si="16"/>
        <v/>
      </c>
      <c r="AY32" s="14" t="str">
        <f t="shared" si="16"/>
        <v/>
      </c>
      <c r="AZ32" s="14" t="str">
        <f t="shared" si="16"/>
        <v/>
      </c>
      <c r="BA32" s="14" t="str">
        <f t="shared" si="16"/>
        <v/>
      </c>
      <c r="BB32" s="14" t="str">
        <f t="shared" si="16"/>
        <v/>
      </c>
      <c r="BC32" s="14" t="str">
        <f t="shared" si="16"/>
        <v/>
      </c>
      <c r="BD32" s="14" t="str">
        <f t="shared" si="16"/>
        <v/>
      </c>
      <c r="BE32" s="14" t="str">
        <f t="shared" si="16"/>
        <v/>
      </c>
      <c r="BF32" s="14" t="str">
        <f t="shared" si="16"/>
        <v/>
      </c>
      <c r="BG32" s="14" t="str">
        <f t="shared" si="16"/>
        <v/>
      </c>
      <c r="BH32" s="14" t="str">
        <f t="shared" si="16"/>
        <v/>
      </c>
    </row>
    <row r="33" spans="1:60" ht="16">
      <c r="A33" s="2">
        <f>'Project Plan'!A31</f>
        <v>30</v>
      </c>
      <c r="B33" s="2" t="str">
        <f>'Project Plan'!B31</f>
        <v>6. Baseline &amp; endline data</v>
      </c>
      <c r="C33" s="2" t="str">
        <f>'Project Plan'!C31</f>
        <v>Review baseline and target support</v>
      </c>
      <c r="D33" s="2">
        <f>'Project Plan'!F31</f>
        <v>0</v>
      </c>
      <c r="E33" s="2" t="str">
        <f>'Project Plan'!G31</f>
        <v>Not started</v>
      </c>
      <c r="F33" s="8">
        <f>'Project Plan'!I31</f>
        <v>0</v>
      </c>
      <c r="G33" s="8">
        <f>'Project Plan'!J31</f>
        <v>0</v>
      </c>
      <c r="H33" s="3">
        <f>'Project Plan'!L31</f>
        <v>0</v>
      </c>
      <c r="I33" s="14">
        <f t="shared" si="12"/>
        <v>1</v>
      </c>
      <c r="J33" s="14" t="str">
        <f t="shared" si="12"/>
        <v/>
      </c>
      <c r="K33" s="14" t="str">
        <f t="shared" si="12"/>
        <v/>
      </c>
      <c r="L33" s="14" t="str">
        <f t="shared" si="12"/>
        <v/>
      </c>
      <c r="M33" s="14" t="str">
        <f t="shared" si="12"/>
        <v/>
      </c>
      <c r="N33" s="14" t="str">
        <f t="shared" si="12"/>
        <v/>
      </c>
      <c r="O33" s="14" t="str">
        <f t="shared" si="12"/>
        <v/>
      </c>
      <c r="P33" s="14" t="str">
        <f t="shared" si="12"/>
        <v/>
      </c>
      <c r="Q33" s="14" t="str">
        <f t="shared" si="12"/>
        <v/>
      </c>
      <c r="R33" s="14" t="str">
        <f t="shared" si="12"/>
        <v/>
      </c>
      <c r="S33" s="14" t="str">
        <f t="shared" si="13"/>
        <v/>
      </c>
      <c r="T33" s="14" t="str">
        <f t="shared" si="13"/>
        <v/>
      </c>
      <c r="U33" s="14" t="str">
        <f t="shared" si="13"/>
        <v/>
      </c>
      <c r="V33" s="14" t="str">
        <f t="shared" si="13"/>
        <v/>
      </c>
      <c r="W33" s="14" t="str">
        <f t="shared" si="13"/>
        <v/>
      </c>
      <c r="X33" s="14" t="str">
        <f t="shared" si="13"/>
        <v/>
      </c>
      <c r="Y33" s="14" t="str">
        <f t="shared" si="13"/>
        <v/>
      </c>
      <c r="Z33" s="14" t="str">
        <f t="shared" si="13"/>
        <v/>
      </c>
      <c r="AA33" s="14" t="str">
        <f t="shared" si="13"/>
        <v/>
      </c>
      <c r="AB33" s="14" t="str">
        <f t="shared" si="13"/>
        <v/>
      </c>
      <c r="AC33" s="14" t="str">
        <f t="shared" si="14"/>
        <v/>
      </c>
      <c r="AD33" s="14" t="str">
        <f t="shared" si="14"/>
        <v/>
      </c>
      <c r="AE33" s="14" t="str">
        <f t="shared" si="14"/>
        <v/>
      </c>
      <c r="AF33" s="14" t="str">
        <f t="shared" si="14"/>
        <v/>
      </c>
      <c r="AG33" s="14" t="str">
        <f t="shared" si="14"/>
        <v/>
      </c>
      <c r="AH33" s="14" t="str">
        <f t="shared" si="14"/>
        <v/>
      </c>
      <c r="AI33" s="14" t="str">
        <f t="shared" si="14"/>
        <v/>
      </c>
      <c r="AJ33" s="14" t="str">
        <f t="shared" si="14"/>
        <v/>
      </c>
      <c r="AK33" s="14" t="str">
        <f t="shared" si="14"/>
        <v/>
      </c>
      <c r="AL33" s="14" t="str">
        <f t="shared" si="14"/>
        <v/>
      </c>
      <c r="AM33" s="14" t="str">
        <f t="shared" si="15"/>
        <v/>
      </c>
      <c r="AN33" s="14" t="str">
        <f t="shared" si="15"/>
        <v/>
      </c>
      <c r="AO33" s="14" t="str">
        <f t="shared" si="15"/>
        <v/>
      </c>
      <c r="AP33" s="14" t="str">
        <f t="shared" si="15"/>
        <v/>
      </c>
      <c r="AQ33" s="14" t="str">
        <f t="shared" si="15"/>
        <v/>
      </c>
      <c r="AR33" s="14" t="str">
        <f t="shared" si="15"/>
        <v/>
      </c>
      <c r="AS33" s="14" t="str">
        <f t="shared" si="15"/>
        <v/>
      </c>
      <c r="AT33" s="14" t="str">
        <f t="shared" si="15"/>
        <v/>
      </c>
      <c r="AU33" s="14" t="str">
        <f t="shared" si="15"/>
        <v/>
      </c>
      <c r="AV33" s="14" t="str">
        <f t="shared" si="15"/>
        <v/>
      </c>
      <c r="AW33" s="14" t="str">
        <f t="shared" si="16"/>
        <v/>
      </c>
      <c r="AX33" s="14" t="str">
        <f t="shared" si="16"/>
        <v/>
      </c>
      <c r="AY33" s="14" t="str">
        <f t="shared" si="16"/>
        <v/>
      </c>
      <c r="AZ33" s="14" t="str">
        <f t="shared" si="16"/>
        <v/>
      </c>
      <c r="BA33" s="14" t="str">
        <f t="shared" si="16"/>
        <v/>
      </c>
      <c r="BB33" s="14" t="str">
        <f t="shared" si="16"/>
        <v/>
      </c>
      <c r="BC33" s="14" t="str">
        <f t="shared" si="16"/>
        <v/>
      </c>
      <c r="BD33" s="14" t="str">
        <f t="shared" si="16"/>
        <v/>
      </c>
      <c r="BE33" s="14" t="str">
        <f t="shared" si="16"/>
        <v/>
      </c>
      <c r="BF33" s="14" t="str">
        <f t="shared" si="16"/>
        <v/>
      </c>
      <c r="BG33" s="14" t="str">
        <f t="shared" si="16"/>
        <v/>
      </c>
      <c r="BH33" s="14" t="str">
        <f t="shared" si="16"/>
        <v/>
      </c>
    </row>
    <row r="34" spans="1:60" ht="16">
      <c r="A34" s="2">
        <f>'Project Plan'!A32</f>
        <v>31</v>
      </c>
      <c r="B34" s="2" t="str">
        <f>'Project Plan'!B32</f>
        <v>6. Baseline &amp; endline data</v>
      </c>
      <c r="C34" s="2" t="str">
        <f>'Project Plan'!C32</f>
        <v>Schedule endline collection</v>
      </c>
      <c r="D34" s="2">
        <f>'Project Plan'!F32</f>
        <v>0</v>
      </c>
      <c r="E34" s="2" t="str">
        <f>'Project Plan'!G32</f>
        <v>Not started</v>
      </c>
      <c r="F34" s="8">
        <f>'Project Plan'!I32</f>
        <v>0</v>
      </c>
      <c r="G34" s="8">
        <f>'Project Plan'!J32</f>
        <v>0</v>
      </c>
      <c r="H34" s="3">
        <f>'Project Plan'!L32</f>
        <v>0</v>
      </c>
      <c r="I34" s="14">
        <f t="shared" ref="I34:R43" si="17">IF(AND(I$2&lt;=$G34,I$2+6&gt;=$F34),1,"")</f>
        <v>1</v>
      </c>
      <c r="J34" s="14" t="str">
        <f t="shared" si="17"/>
        <v/>
      </c>
      <c r="K34" s="14" t="str">
        <f t="shared" si="17"/>
        <v/>
      </c>
      <c r="L34" s="14" t="str">
        <f t="shared" si="17"/>
        <v/>
      </c>
      <c r="M34" s="14" t="str">
        <f t="shared" si="17"/>
        <v/>
      </c>
      <c r="N34" s="14" t="str">
        <f t="shared" si="17"/>
        <v/>
      </c>
      <c r="O34" s="14" t="str">
        <f t="shared" si="17"/>
        <v/>
      </c>
      <c r="P34" s="14" t="str">
        <f t="shared" si="17"/>
        <v/>
      </c>
      <c r="Q34" s="14" t="str">
        <f t="shared" si="17"/>
        <v/>
      </c>
      <c r="R34" s="14" t="str">
        <f t="shared" si="17"/>
        <v/>
      </c>
      <c r="S34" s="14" t="str">
        <f t="shared" ref="S34:AB43" si="18">IF(AND(S$2&lt;=$G34,S$2+6&gt;=$F34),1,"")</f>
        <v/>
      </c>
      <c r="T34" s="14" t="str">
        <f t="shared" si="18"/>
        <v/>
      </c>
      <c r="U34" s="14" t="str">
        <f t="shared" si="18"/>
        <v/>
      </c>
      <c r="V34" s="14" t="str">
        <f t="shared" si="18"/>
        <v/>
      </c>
      <c r="W34" s="14" t="str">
        <f t="shared" si="18"/>
        <v/>
      </c>
      <c r="X34" s="14" t="str">
        <f t="shared" si="18"/>
        <v/>
      </c>
      <c r="Y34" s="14" t="str">
        <f t="shared" si="18"/>
        <v/>
      </c>
      <c r="Z34" s="14" t="str">
        <f t="shared" si="18"/>
        <v/>
      </c>
      <c r="AA34" s="14" t="str">
        <f t="shared" si="18"/>
        <v/>
      </c>
      <c r="AB34" s="14" t="str">
        <f t="shared" si="18"/>
        <v/>
      </c>
      <c r="AC34" s="14" t="str">
        <f t="shared" ref="AC34:AL43" si="19">IF(AND(AC$2&lt;=$G34,AC$2+6&gt;=$F34),1,"")</f>
        <v/>
      </c>
      <c r="AD34" s="14" t="str">
        <f t="shared" si="19"/>
        <v/>
      </c>
      <c r="AE34" s="14" t="str">
        <f t="shared" si="19"/>
        <v/>
      </c>
      <c r="AF34" s="14" t="str">
        <f t="shared" si="19"/>
        <v/>
      </c>
      <c r="AG34" s="14" t="str">
        <f t="shared" si="19"/>
        <v/>
      </c>
      <c r="AH34" s="14" t="str">
        <f t="shared" si="19"/>
        <v/>
      </c>
      <c r="AI34" s="14" t="str">
        <f t="shared" si="19"/>
        <v/>
      </c>
      <c r="AJ34" s="14" t="str">
        <f t="shared" si="19"/>
        <v/>
      </c>
      <c r="AK34" s="14" t="str">
        <f t="shared" si="19"/>
        <v/>
      </c>
      <c r="AL34" s="14" t="str">
        <f t="shared" si="19"/>
        <v/>
      </c>
      <c r="AM34" s="14" t="str">
        <f t="shared" ref="AM34:AV43" si="20">IF(AND(AM$2&lt;=$G34,AM$2+6&gt;=$F34),1,"")</f>
        <v/>
      </c>
      <c r="AN34" s="14" t="str">
        <f t="shared" si="20"/>
        <v/>
      </c>
      <c r="AO34" s="14" t="str">
        <f t="shared" si="20"/>
        <v/>
      </c>
      <c r="AP34" s="14" t="str">
        <f t="shared" si="20"/>
        <v/>
      </c>
      <c r="AQ34" s="14" t="str">
        <f t="shared" si="20"/>
        <v/>
      </c>
      <c r="AR34" s="14" t="str">
        <f t="shared" si="20"/>
        <v/>
      </c>
      <c r="AS34" s="14" t="str">
        <f t="shared" si="20"/>
        <v/>
      </c>
      <c r="AT34" s="14" t="str">
        <f t="shared" si="20"/>
        <v/>
      </c>
      <c r="AU34" s="14" t="str">
        <f t="shared" si="20"/>
        <v/>
      </c>
      <c r="AV34" s="14" t="str">
        <f t="shared" si="20"/>
        <v/>
      </c>
      <c r="AW34" s="14" t="str">
        <f t="shared" ref="AW34:BH43" si="21">IF(AND(AW$2&lt;=$G34,AW$2+6&gt;=$F34),1,"")</f>
        <v/>
      </c>
      <c r="AX34" s="14" t="str">
        <f t="shared" si="21"/>
        <v/>
      </c>
      <c r="AY34" s="14" t="str">
        <f t="shared" si="21"/>
        <v/>
      </c>
      <c r="AZ34" s="14" t="str">
        <f t="shared" si="21"/>
        <v/>
      </c>
      <c r="BA34" s="14" t="str">
        <f t="shared" si="21"/>
        <v/>
      </c>
      <c r="BB34" s="14" t="str">
        <f t="shared" si="21"/>
        <v/>
      </c>
      <c r="BC34" s="14" t="str">
        <f t="shared" si="21"/>
        <v/>
      </c>
      <c r="BD34" s="14" t="str">
        <f t="shared" si="21"/>
        <v/>
      </c>
      <c r="BE34" s="14" t="str">
        <f t="shared" si="21"/>
        <v/>
      </c>
      <c r="BF34" s="14" t="str">
        <f t="shared" si="21"/>
        <v/>
      </c>
      <c r="BG34" s="14" t="str">
        <f t="shared" si="21"/>
        <v/>
      </c>
      <c r="BH34" s="14" t="str">
        <f t="shared" si="21"/>
        <v/>
      </c>
    </row>
    <row r="35" spans="1:60" ht="16">
      <c r="A35" s="2">
        <f>'Project Plan'!A33</f>
        <v>32</v>
      </c>
      <c r="B35" s="2" t="str">
        <f>'Project Plan'!B33</f>
        <v>6. Baseline &amp; endline data</v>
      </c>
      <c r="C35" s="2" t="str">
        <f>'Project Plan'!C33</f>
        <v>Collect endline data</v>
      </c>
      <c r="D35" s="2">
        <f>'Project Plan'!F33</f>
        <v>0</v>
      </c>
      <c r="E35" s="2" t="str">
        <f>'Project Plan'!G33</f>
        <v>Not started</v>
      </c>
      <c r="F35" s="8">
        <f>'Project Plan'!I33</f>
        <v>0</v>
      </c>
      <c r="G35" s="8">
        <f>'Project Plan'!J33</f>
        <v>0</v>
      </c>
      <c r="H35" s="3">
        <f>'Project Plan'!L33</f>
        <v>0</v>
      </c>
      <c r="I35" s="14">
        <f t="shared" si="17"/>
        <v>1</v>
      </c>
      <c r="J35" s="14" t="str">
        <f t="shared" si="17"/>
        <v/>
      </c>
      <c r="K35" s="14" t="str">
        <f t="shared" si="17"/>
        <v/>
      </c>
      <c r="L35" s="14" t="str">
        <f t="shared" si="17"/>
        <v/>
      </c>
      <c r="M35" s="14" t="str">
        <f t="shared" si="17"/>
        <v/>
      </c>
      <c r="N35" s="14" t="str">
        <f t="shared" si="17"/>
        <v/>
      </c>
      <c r="O35" s="14" t="str">
        <f t="shared" si="17"/>
        <v/>
      </c>
      <c r="P35" s="14" t="str">
        <f t="shared" si="17"/>
        <v/>
      </c>
      <c r="Q35" s="14" t="str">
        <f t="shared" si="17"/>
        <v/>
      </c>
      <c r="R35" s="14" t="str">
        <f t="shared" si="17"/>
        <v/>
      </c>
      <c r="S35" s="14" t="str">
        <f t="shared" si="18"/>
        <v/>
      </c>
      <c r="T35" s="14" t="str">
        <f t="shared" si="18"/>
        <v/>
      </c>
      <c r="U35" s="14" t="str">
        <f t="shared" si="18"/>
        <v/>
      </c>
      <c r="V35" s="14" t="str">
        <f t="shared" si="18"/>
        <v/>
      </c>
      <c r="W35" s="14" t="str">
        <f t="shared" si="18"/>
        <v/>
      </c>
      <c r="X35" s="14" t="str">
        <f t="shared" si="18"/>
        <v/>
      </c>
      <c r="Y35" s="14" t="str">
        <f t="shared" si="18"/>
        <v/>
      </c>
      <c r="Z35" s="14" t="str">
        <f t="shared" si="18"/>
        <v/>
      </c>
      <c r="AA35" s="14" t="str">
        <f t="shared" si="18"/>
        <v/>
      </c>
      <c r="AB35" s="14" t="str">
        <f t="shared" si="18"/>
        <v/>
      </c>
      <c r="AC35" s="14" t="str">
        <f t="shared" si="19"/>
        <v/>
      </c>
      <c r="AD35" s="14" t="str">
        <f t="shared" si="19"/>
        <v/>
      </c>
      <c r="AE35" s="14" t="str">
        <f t="shared" si="19"/>
        <v/>
      </c>
      <c r="AF35" s="14" t="str">
        <f t="shared" si="19"/>
        <v/>
      </c>
      <c r="AG35" s="14" t="str">
        <f t="shared" si="19"/>
        <v/>
      </c>
      <c r="AH35" s="14" t="str">
        <f t="shared" si="19"/>
        <v/>
      </c>
      <c r="AI35" s="14" t="str">
        <f t="shared" si="19"/>
        <v/>
      </c>
      <c r="AJ35" s="14" t="str">
        <f t="shared" si="19"/>
        <v/>
      </c>
      <c r="AK35" s="14" t="str">
        <f t="shared" si="19"/>
        <v/>
      </c>
      <c r="AL35" s="14" t="str">
        <f t="shared" si="19"/>
        <v/>
      </c>
      <c r="AM35" s="14" t="str">
        <f t="shared" si="20"/>
        <v/>
      </c>
      <c r="AN35" s="14" t="str">
        <f t="shared" si="20"/>
        <v/>
      </c>
      <c r="AO35" s="14" t="str">
        <f t="shared" si="20"/>
        <v/>
      </c>
      <c r="AP35" s="14" t="str">
        <f t="shared" si="20"/>
        <v/>
      </c>
      <c r="AQ35" s="14" t="str">
        <f t="shared" si="20"/>
        <v/>
      </c>
      <c r="AR35" s="14" t="str">
        <f t="shared" si="20"/>
        <v/>
      </c>
      <c r="AS35" s="14" t="str">
        <f t="shared" si="20"/>
        <v/>
      </c>
      <c r="AT35" s="14" t="str">
        <f t="shared" si="20"/>
        <v/>
      </c>
      <c r="AU35" s="14" t="str">
        <f t="shared" si="20"/>
        <v/>
      </c>
      <c r="AV35" s="14" t="str">
        <f t="shared" si="20"/>
        <v/>
      </c>
      <c r="AW35" s="14" t="str">
        <f t="shared" si="21"/>
        <v/>
      </c>
      <c r="AX35" s="14" t="str">
        <f t="shared" si="21"/>
        <v/>
      </c>
      <c r="AY35" s="14" t="str">
        <f t="shared" si="21"/>
        <v/>
      </c>
      <c r="AZ35" s="14" t="str">
        <f t="shared" si="21"/>
        <v/>
      </c>
      <c r="BA35" s="14" t="str">
        <f t="shared" si="21"/>
        <v/>
      </c>
      <c r="BB35" s="14" t="str">
        <f t="shared" si="21"/>
        <v/>
      </c>
      <c r="BC35" s="14" t="str">
        <f t="shared" si="21"/>
        <v/>
      </c>
      <c r="BD35" s="14" t="str">
        <f t="shared" si="21"/>
        <v/>
      </c>
      <c r="BE35" s="14" t="str">
        <f t="shared" si="21"/>
        <v/>
      </c>
      <c r="BF35" s="14" t="str">
        <f t="shared" si="21"/>
        <v/>
      </c>
      <c r="BG35" s="14" t="str">
        <f t="shared" si="21"/>
        <v/>
      </c>
      <c r="BH35" s="14" t="str">
        <f t="shared" si="21"/>
        <v/>
      </c>
    </row>
    <row r="36" spans="1:60" ht="32">
      <c r="A36" s="2">
        <f>'Project Plan'!A34</f>
        <v>33</v>
      </c>
      <c r="B36" s="2" t="str">
        <f>'Project Plan'!B34</f>
        <v>7. Additional data &amp; evaluation</v>
      </c>
      <c r="C36" s="2" t="str">
        <f>'Project Plan'!C34</f>
        <v>Agree evaluation questions and success measures</v>
      </c>
      <c r="D36" s="2">
        <f>'Project Plan'!F34</f>
        <v>0</v>
      </c>
      <c r="E36" s="2" t="str">
        <f>'Project Plan'!G34</f>
        <v>Not started</v>
      </c>
      <c r="F36" s="8">
        <f>'Project Plan'!I34</f>
        <v>0</v>
      </c>
      <c r="G36" s="8">
        <f>'Project Plan'!J34</f>
        <v>0</v>
      </c>
      <c r="H36" s="3">
        <f>'Project Plan'!L34</f>
        <v>0</v>
      </c>
      <c r="I36" s="14">
        <f t="shared" si="17"/>
        <v>1</v>
      </c>
      <c r="J36" s="14" t="str">
        <f t="shared" si="17"/>
        <v/>
      </c>
      <c r="K36" s="14" t="str">
        <f t="shared" si="17"/>
        <v/>
      </c>
      <c r="L36" s="14" t="str">
        <f t="shared" si="17"/>
        <v/>
      </c>
      <c r="M36" s="14" t="str">
        <f t="shared" si="17"/>
        <v/>
      </c>
      <c r="N36" s="14" t="str">
        <f t="shared" si="17"/>
        <v/>
      </c>
      <c r="O36" s="14" t="str">
        <f t="shared" si="17"/>
        <v/>
      </c>
      <c r="P36" s="14" t="str">
        <f t="shared" si="17"/>
        <v/>
      </c>
      <c r="Q36" s="14" t="str">
        <f t="shared" si="17"/>
        <v/>
      </c>
      <c r="R36" s="14" t="str">
        <f t="shared" si="17"/>
        <v/>
      </c>
      <c r="S36" s="14" t="str">
        <f t="shared" si="18"/>
        <v/>
      </c>
      <c r="T36" s="14" t="str">
        <f t="shared" si="18"/>
        <v/>
      </c>
      <c r="U36" s="14" t="str">
        <f t="shared" si="18"/>
        <v/>
      </c>
      <c r="V36" s="14" t="str">
        <f t="shared" si="18"/>
        <v/>
      </c>
      <c r="W36" s="14" t="str">
        <f t="shared" si="18"/>
        <v/>
      </c>
      <c r="X36" s="14" t="str">
        <f t="shared" si="18"/>
        <v/>
      </c>
      <c r="Y36" s="14" t="str">
        <f t="shared" si="18"/>
        <v/>
      </c>
      <c r="Z36" s="14" t="str">
        <f t="shared" si="18"/>
        <v/>
      </c>
      <c r="AA36" s="14" t="str">
        <f t="shared" si="18"/>
        <v/>
      </c>
      <c r="AB36" s="14" t="str">
        <f t="shared" si="18"/>
        <v/>
      </c>
      <c r="AC36" s="14" t="str">
        <f t="shared" si="19"/>
        <v/>
      </c>
      <c r="AD36" s="14" t="str">
        <f t="shared" si="19"/>
        <v/>
      </c>
      <c r="AE36" s="14" t="str">
        <f t="shared" si="19"/>
        <v/>
      </c>
      <c r="AF36" s="14" t="str">
        <f t="shared" si="19"/>
        <v/>
      </c>
      <c r="AG36" s="14" t="str">
        <f t="shared" si="19"/>
        <v/>
      </c>
      <c r="AH36" s="14" t="str">
        <f t="shared" si="19"/>
        <v/>
      </c>
      <c r="AI36" s="14" t="str">
        <f t="shared" si="19"/>
        <v/>
      </c>
      <c r="AJ36" s="14" t="str">
        <f t="shared" si="19"/>
        <v/>
      </c>
      <c r="AK36" s="14" t="str">
        <f t="shared" si="19"/>
        <v/>
      </c>
      <c r="AL36" s="14" t="str">
        <f t="shared" si="19"/>
        <v/>
      </c>
      <c r="AM36" s="14" t="str">
        <f t="shared" si="20"/>
        <v/>
      </c>
      <c r="AN36" s="14" t="str">
        <f t="shared" si="20"/>
        <v/>
      </c>
      <c r="AO36" s="14" t="str">
        <f t="shared" si="20"/>
        <v/>
      </c>
      <c r="AP36" s="14" t="str">
        <f t="shared" si="20"/>
        <v/>
      </c>
      <c r="AQ36" s="14" t="str">
        <f t="shared" si="20"/>
        <v/>
      </c>
      <c r="AR36" s="14" t="str">
        <f t="shared" si="20"/>
        <v/>
      </c>
      <c r="AS36" s="14" t="str">
        <f t="shared" si="20"/>
        <v/>
      </c>
      <c r="AT36" s="14" t="str">
        <f t="shared" si="20"/>
        <v/>
      </c>
      <c r="AU36" s="14" t="str">
        <f t="shared" si="20"/>
        <v/>
      </c>
      <c r="AV36" s="14" t="str">
        <f t="shared" si="20"/>
        <v/>
      </c>
      <c r="AW36" s="14" t="str">
        <f t="shared" si="21"/>
        <v/>
      </c>
      <c r="AX36" s="14" t="str">
        <f t="shared" si="21"/>
        <v/>
      </c>
      <c r="AY36" s="14" t="str">
        <f t="shared" si="21"/>
        <v/>
      </c>
      <c r="AZ36" s="14" t="str">
        <f t="shared" si="21"/>
        <v/>
      </c>
      <c r="BA36" s="14" t="str">
        <f t="shared" si="21"/>
        <v/>
      </c>
      <c r="BB36" s="14" t="str">
        <f t="shared" si="21"/>
        <v/>
      </c>
      <c r="BC36" s="14" t="str">
        <f t="shared" si="21"/>
        <v/>
      </c>
      <c r="BD36" s="14" t="str">
        <f t="shared" si="21"/>
        <v/>
      </c>
      <c r="BE36" s="14" t="str">
        <f t="shared" si="21"/>
        <v/>
      </c>
      <c r="BF36" s="14" t="str">
        <f t="shared" si="21"/>
        <v/>
      </c>
      <c r="BG36" s="14" t="str">
        <f t="shared" si="21"/>
        <v/>
      </c>
      <c r="BH36" s="14" t="str">
        <f t="shared" si="21"/>
        <v/>
      </c>
    </row>
    <row r="37" spans="1:60" ht="16">
      <c r="A37" s="2">
        <f>'Project Plan'!A35</f>
        <v>34</v>
      </c>
      <c r="B37" s="2" t="str">
        <f>'Project Plan'!B35</f>
        <v>7. Additional data &amp; evaluation</v>
      </c>
      <c r="C37" s="2" t="str">
        <f>'Project Plan'!C35</f>
        <v>Set up campaign and digital tracking</v>
      </c>
      <c r="D37" s="2">
        <f>'Project Plan'!F35</f>
        <v>0</v>
      </c>
      <c r="E37" s="2" t="str">
        <f>'Project Plan'!G35</f>
        <v>Not started</v>
      </c>
      <c r="F37" s="8">
        <f>'Project Plan'!I35</f>
        <v>0</v>
      </c>
      <c r="G37" s="8">
        <f>'Project Plan'!J35</f>
        <v>0</v>
      </c>
      <c r="H37" s="3">
        <f>'Project Plan'!L35</f>
        <v>0</v>
      </c>
      <c r="I37" s="14">
        <f t="shared" si="17"/>
        <v>1</v>
      </c>
      <c r="J37" s="14" t="str">
        <f t="shared" si="17"/>
        <v/>
      </c>
      <c r="K37" s="14" t="str">
        <f t="shared" si="17"/>
        <v/>
      </c>
      <c r="L37" s="14" t="str">
        <f t="shared" si="17"/>
        <v/>
      </c>
      <c r="M37" s="14" t="str">
        <f t="shared" si="17"/>
        <v/>
      </c>
      <c r="N37" s="14" t="str">
        <f t="shared" si="17"/>
        <v/>
      </c>
      <c r="O37" s="14" t="str">
        <f t="shared" si="17"/>
        <v/>
      </c>
      <c r="P37" s="14" t="str">
        <f t="shared" si="17"/>
        <v/>
      </c>
      <c r="Q37" s="14" t="str">
        <f t="shared" si="17"/>
        <v/>
      </c>
      <c r="R37" s="14" t="str">
        <f t="shared" si="17"/>
        <v/>
      </c>
      <c r="S37" s="14" t="str">
        <f t="shared" si="18"/>
        <v/>
      </c>
      <c r="T37" s="14" t="str">
        <f t="shared" si="18"/>
        <v/>
      </c>
      <c r="U37" s="14" t="str">
        <f t="shared" si="18"/>
        <v/>
      </c>
      <c r="V37" s="14" t="str">
        <f t="shared" si="18"/>
        <v/>
      </c>
      <c r="W37" s="14" t="str">
        <f t="shared" si="18"/>
        <v/>
      </c>
      <c r="X37" s="14" t="str">
        <f t="shared" si="18"/>
        <v/>
      </c>
      <c r="Y37" s="14" t="str">
        <f t="shared" si="18"/>
        <v/>
      </c>
      <c r="Z37" s="14" t="str">
        <f t="shared" si="18"/>
        <v/>
      </c>
      <c r="AA37" s="14" t="str">
        <f t="shared" si="18"/>
        <v/>
      </c>
      <c r="AB37" s="14" t="str">
        <f t="shared" si="18"/>
        <v/>
      </c>
      <c r="AC37" s="14" t="str">
        <f t="shared" si="19"/>
        <v/>
      </c>
      <c r="AD37" s="14" t="str">
        <f t="shared" si="19"/>
        <v/>
      </c>
      <c r="AE37" s="14" t="str">
        <f t="shared" si="19"/>
        <v/>
      </c>
      <c r="AF37" s="14" t="str">
        <f t="shared" si="19"/>
        <v/>
      </c>
      <c r="AG37" s="14" t="str">
        <f t="shared" si="19"/>
        <v/>
      </c>
      <c r="AH37" s="14" t="str">
        <f t="shared" si="19"/>
        <v/>
      </c>
      <c r="AI37" s="14" t="str">
        <f t="shared" si="19"/>
        <v/>
      </c>
      <c r="AJ37" s="14" t="str">
        <f t="shared" si="19"/>
        <v/>
      </c>
      <c r="AK37" s="14" t="str">
        <f t="shared" si="19"/>
        <v/>
      </c>
      <c r="AL37" s="14" t="str">
        <f t="shared" si="19"/>
        <v/>
      </c>
      <c r="AM37" s="14" t="str">
        <f t="shared" si="20"/>
        <v/>
      </c>
      <c r="AN37" s="14" t="str">
        <f t="shared" si="20"/>
        <v/>
      </c>
      <c r="AO37" s="14" t="str">
        <f t="shared" si="20"/>
        <v/>
      </c>
      <c r="AP37" s="14" t="str">
        <f t="shared" si="20"/>
        <v/>
      </c>
      <c r="AQ37" s="14" t="str">
        <f t="shared" si="20"/>
        <v/>
      </c>
      <c r="AR37" s="14" t="str">
        <f t="shared" si="20"/>
        <v/>
      </c>
      <c r="AS37" s="14" t="str">
        <f t="shared" si="20"/>
        <v/>
      </c>
      <c r="AT37" s="14" t="str">
        <f t="shared" si="20"/>
        <v/>
      </c>
      <c r="AU37" s="14" t="str">
        <f t="shared" si="20"/>
        <v/>
      </c>
      <c r="AV37" s="14" t="str">
        <f t="shared" si="20"/>
        <v/>
      </c>
      <c r="AW37" s="14" t="str">
        <f t="shared" si="21"/>
        <v/>
      </c>
      <c r="AX37" s="14" t="str">
        <f t="shared" si="21"/>
        <v/>
      </c>
      <c r="AY37" s="14" t="str">
        <f t="shared" si="21"/>
        <v/>
      </c>
      <c r="AZ37" s="14" t="str">
        <f t="shared" si="21"/>
        <v/>
      </c>
      <c r="BA37" s="14" t="str">
        <f t="shared" si="21"/>
        <v/>
      </c>
      <c r="BB37" s="14" t="str">
        <f t="shared" si="21"/>
        <v/>
      </c>
      <c r="BC37" s="14" t="str">
        <f t="shared" si="21"/>
        <v/>
      </c>
      <c r="BD37" s="14" t="str">
        <f t="shared" si="21"/>
        <v/>
      </c>
      <c r="BE37" s="14" t="str">
        <f t="shared" si="21"/>
        <v/>
      </c>
      <c r="BF37" s="14" t="str">
        <f t="shared" si="21"/>
        <v/>
      </c>
      <c r="BG37" s="14" t="str">
        <f t="shared" si="21"/>
        <v/>
      </c>
      <c r="BH37" s="14" t="str">
        <f t="shared" si="21"/>
        <v/>
      </c>
    </row>
    <row r="38" spans="1:60" ht="16">
      <c r="A38" s="2">
        <f>'Project Plan'!A36</f>
        <v>35</v>
      </c>
      <c r="B38" s="2" t="str">
        <f>'Project Plan'!B36</f>
        <v>7. Additional data &amp; evaluation</v>
      </c>
      <c r="C38" s="2" t="str">
        <f>'Project Plan'!C36</f>
        <v>Set up parent feedback routes</v>
      </c>
      <c r="D38" s="2">
        <f>'Project Plan'!F36</f>
        <v>0</v>
      </c>
      <c r="E38" s="2" t="str">
        <f>'Project Plan'!G36</f>
        <v>Not started</v>
      </c>
      <c r="F38" s="8">
        <f>'Project Plan'!I36</f>
        <v>0</v>
      </c>
      <c r="G38" s="8">
        <f>'Project Plan'!J36</f>
        <v>0</v>
      </c>
      <c r="H38" s="3">
        <f>'Project Plan'!L36</f>
        <v>0</v>
      </c>
      <c r="I38" s="14">
        <f t="shared" si="17"/>
        <v>1</v>
      </c>
      <c r="J38" s="14" t="str">
        <f t="shared" si="17"/>
        <v/>
      </c>
      <c r="K38" s="14" t="str">
        <f t="shared" si="17"/>
        <v/>
      </c>
      <c r="L38" s="14" t="str">
        <f t="shared" si="17"/>
        <v/>
      </c>
      <c r="M38" s="14" t="str">
        <f t="shared" si="17"/>
        <v/>
      </c>
      <c r="N38" s="14" t="str">
        <f t="shared" si="17"/>
        <v/>
      </c>
      <c r="O38" s="14" t="str">
        <f t="shared" si="17"/>
        <v/>
      </c>
      <c r="P38" s="14" t="str">
        <f t="shared" si="17"/>
        <v/>
      </c>
      <c r="Q38" s="14" t="str">
        <f t="shared" si="17"/>
        <v/>
      </c>
      <c r="R38" s="14" t="str">
        <f t="shared" si="17"/>
        <v/>
      </c>
      <c r="S38" s="14" t="str">
        <f t="shared" si="18"/>
        <v/>
      </c>
      <c r="T38" s="14" t="str">
        <f t="shared" si="18"/>
        <v/>
      </c>
      <c r="U38" s="14" t="str">
        <f t="shared" si="18"/>
        <v/>
      </c>
      <c r="V38" s="14" t="str">
        <f t="shared" si="18"/>
        <v/>
      </c>
      <c r="W38" s="14" t="str">
        <f t="shared" si="18"/>
        <v/>
      </c>
      <c r="X38" s="14" t="str">
        <f t="shared" si="18"/>
        <v/>
      </c>
      <c r="Y38" s="14" t="str">
        <f t="shared" si="18"/>
        <v/>
      </c>
      <c r="Z38" s="14" t="str">
        <f t="shared" si="18"/>
        <v/>
      </c>
      <c r="AA38" s="14" t="str">
        <f t="shared" si="18"/>
        <v/>
      </c>
      <c r="AB38" s="14" t="str">
        <f t="shared" si="18"/>
        <v/>
      </c>
      <c r="AC38" s="14" t="str">
        <f t="shared" si="19"/>
        <v/>
      </c>
      <c r="AD38" s="14" t="str">
        <f t="shared" si="19"/>
        <v/>
      </c>
      <c r="AE38" s="14" t="str">
        <f t="shared" si="19"/>
        <v/>
      </c>
      <c r="AF38" s="14" t="str">
        <f t="shared" si="19"/>
        <v/>
      </c>
      <c r="AG38" s="14" t="str">
        <f t="shared" si="19"/>
        <v/>
      </c>
      <c r="AH38" s="14" t="str">
        <f t="shared" si="19"/>
        <v/>
      </c>
      <c r="AI38" s="14" t="str">
        <f t="shared" si="19"/>
        <v/>
      </c>
      <c r="AJ38" s="14" t="str">
        <f t="shared" si="19"/>
        <v/>
      </c>
      <c r="AK38" s="14" t="str">
        <f t="shared" si="19"/>
        <v/>
      </c>
      <c r="AL38" s="14" t="str">
        <f t="shared" si="19"/>
        <v/>
      </c>
      <c r="AM38" s="14" t="str">
        <f t="shared" si="20"/>
        <v/>
      </c>
      <c r="AN38" s="14" t="str">
        <f t="shared" si="20"/>
        <v/>
      </c>
      <c r="AO38" s="14" t="str">
        <f t="shared" si="20"/>
        <v/>
      </c>
      <c r="AP38" s="14" t="str">
        <f t="shared" si="20"/>
        <v/>
      </c>
      <c r="AQ38" s="14" t="str">
        <f t="shared" si="20"/>
        <v/>
      </c>
      <c r="AR38" s="14" t="str">
        <f t="shared" si="20"/>
        <v/>
      </c>
      <c r="AS38" s="14" t="str">
        <f t="shared" si="20"/>
        <v/>
      </c>
      <c r="AT38" s="14" t="str">
        <f t="shared" si="20"/>
        <v/>
      </c>
      <c r="AU38" s="14" t="str">
        <f t="shared" si="20"/>
        <v/>
      </c>
      <c r="AV38" s="14" t="str">
        <f t="shared" si="20"/>
        <v/>
      </c>
      <c r="AW38" s="14" t="str">
        <f t="shared" si="21"/>
        <v/>
      </c>
      <c r="AX38" s="14" t="str">
        <f t="shared" si="21"/>
        <v/>
      </c>
      <c r="AY38" s="14" t="str">
        <f t="shared" si="21"/>
        <v/>
      </c>
      <c r="AZ38" s="14" t="str">
        <f t="shared" si="21"/>
        <v/>
      </c>
      <c r="BA38" s="14" t="str">
        <f t="shared" si="21"/>
        <v/>
      </c>
      <c r="BB38" s="14" t="str">
        <f t="shared" si="21"/>
        <v/>
      </c>
      <c r="BC38" s="14" t="str">
        <f t="shared" si="21"/>
        <v/>
      </c>
      <c r="BD38" s="14" t="str">
        <f t="shared" si="21"/>
        <v/>
      </c>
      <c r="BE38" s="14" t="str">
        <f t="shared" si="21"/>
        <v/>
      </c>
      <c r="BF38" s="14" t="str">
        <f t="shared" si="21"/>
        <v/>
      </c>
      <c r="BG38" s="14" t="str">
        <f t="shared" si="21"/>
        <v/>
      </c>
      <c r="BH38" s="14" t="str">
        <f t="shared" si="21"/>
        <v/>
      </c>
    </row>
    <row r="39" spans="1:60" ht="16">
      <c r="A39" s="2">
        <f>'Project Plan'!A37</f>
        <v>36</v>
      </c>
      <c r="B39" s="2" t="str">
        <f>'Project Plan'!B37</f>
        <v>7. Additional data &amp; evaluation</v>
      </c>
      <c r="C39" s="2" t="str">
        <f>'Project Plan'!C37</f>
        <v>Set up practitioner feedback routes</v>
      </c>
      <c r="D39" s="2">
        <f>'Project Plan'!F37</f>
        <v>0</v>
      </c>
      <c r="E39" s="2" t="str">
        <f>'Project Plan'!G37</f>
        <v>Not started</v>
      </c>
      <c r="F39" s="8">
        <f>'Project Plan'!I37</f>
        <v>0</v>
      </c>
      <c r="G39" s="8">
        <f>'Project Plan'!J37</f>
        <v>0</v>
      </c>
      <c r="H39" s="3">
        <f>'Project Plan'!L37</f>
        <v>0</v>
      </c>
      <c r="I39" s="14">
        <f t="shared" si="17"/>
        <v>1</v>
      </c>
      <c r="J39" s="14" t="str">
        <f t="shared" si="17"/>
        <v/>
      </c>
      <c r="K39" s="14" t="str">
        <f t="shared" si="17"/>
        <v/>
      </c>
      <c r="L39" s="14" t="str">
        <f t="shared" si="17"/>
        <v/>
      </c>
      <c r="M39" s="14" t="str">
        <f t="shared" si="17"/>
        <v/>
      </c>
      <c r="N39" s="14" t="str">
        <f t="shared" si="17"/>
        <v/>
      </c>
      <c r="O39" s="14" t="str">
        <f t="shared" si="17"/>
        <v/>
      </c>
      <c r="P39" s="14" t="str">
        <f t="shared" si="17"/>
        <v/>
      </c>
      <c r="Q39" s="14" t="str">
        <f t="shared" si="17"/>
        <v/>
      </c>
      <c r="R39" s="14" t="str">
        <f t="shared" si="17"/>
        <v/>
      </c>
      <c r="S39" s="14" t="str">
        <f t="shared" si="18"/>
        <v/>
      </c>
      <c r="T39" s="14" t="str">
        <f t="shared" si="18"/>
        <v/>
      </c>
      <c r="U39" s="14" t="str">
        <f t="shared" si="18"/>
        <v/>
      </c>
      <c r="V39" s="14" t="str">
        <f t="shared" si="18"/>
        <v/>
      </c>
      <c r="W39" s="14" t="str">
        <f t="shared" si="18"/>
        <v/>
      </c>
      <c r="X39" s="14" t="str">
        <f t="shared" si="18"/>
        <v/>
      </c>
      <c r="Y39" s="14" t="str">
        <f t="shared" si="18"/>
        <v/>
      </c>
      <c r="Z39" s="14" t="str">
        <f t="shared" si="18"/>
        <v/>
      </c>
      <c r="AA39" s="14" t="str">
        <f t="shared" si="18"/>
        <v/>
      </c>
      <c r="AB39" s="14" t="str">
        <f t="shared" si="18"/>
        <v/>
      </c>
      <c r="AC39" s="14" t="str">
        <f t="shared" si="19"/>
        <v/>
      </c>
      <c r="AD39" s="14" t="str">
        <f t="shared" si="19"/>
        <v/>
      </c>
      <c r="AE39" s="14" t="str">
        <f t="shared" si="19"/>
        <v/>
      </c>
      <c r="AF39" s="14" t="str">
        <f t="shared" si="19"/>
        <v/>
      </c>
      <c r="AG39" s="14" t="str">
        <f t="shared" si="19"/>
        <v/>
      </c>
      <c r="AH39" s="14" t="str">
        <f t="shared" si="19"/>
        <v/>
      </c>
      <c r="AI39" s="14" t="str">
        <f t="shared" si="19"/>
        <v/>
      </c>
      <c r="AJ39" s="14" t="str">
        <f t="shared" si="19"/>
        <v/>
      </c>
      <c r="AK39" s="14" t="str">
        <f t="shared" si="19"/>
        <v/>
      </c>
      <c r="AL39" s="14" t="str">
        <f t="shared" si="19"/>
        <v/>
      </c>
      <c r="AM39" s="14" t="str">
        <f t="shared" si="20"/>
        <v/>
      </c>
      <c r="AN39" s="14" t="str">
        <f t="shared" si="20"/>
        <v/>
      </c>
      <c r="AO39" s="14" t="str">
        <f t="shared" si="20"/>
        <v/>
      </c>
      <c r="AP39" s="14" t="str">
        <f t="shared" si="20"/>
        <v/>
      </c>
      <c r="AQ39" s="14" t="str">
        <f t="shared" si="20"/>
        <v/>
      </c>
      <c r="AR39" s="14" t="str">
        <f t="shared" si="20"/>
        <v/>
      </c>
      <c r="AS39" s="14" t="str">
        <f t="shared" si="20"/>
        <v/>
      </c>
      <c r="AT39" s="14" t="str">
        <f t="shared" si="20"/>
        <v/>
      </c>
      <c r="AU39" s="14" t="str">
        <f t="shared" si="20"/>
        <v/>
      </c>
      <c r="AV39" s="14" t="str">
        <f t="shared" si="20"/>
        <v/>
      </c>
      <c r="AW39" s="14" t="str">
        <f t="shared" si="21"/>
        <v/>
      </c>
      <c r="AX39" s="14" t="str">
        <f t="shared" si="21"/>
        <v/>
      </c>
      <c r="AY39" s="14" t="str">
        <f t="shared" si="21"/>
        <v/>
      </c>
      <c r="AZ39" s="14" t="str">
        <f t="shared" si="21"/>
        <v/>
      </c>
      <c r="BA39" s="14" t="str">
        <f t="shared" si="21"/>
        <v/>
      </c>
      <c r="BB39" s="14" t="str">
        <f t="shared" si="21"/>
        <v/>
      </c>
      <c r="BC39" s="14" t="str">
        <f t="shared" si="21"/>
        <v/>
      </c>
      <c r="BD39" s="14" t="str">
        <f t="shared" si="21"/>
        <v/>
      </c>
      <c r="BE39" s="14" t="str">
        <f t="shared" si="21"/>
        <v/>
      </c>
      <c r="BF39" s="14" t="str">
        <f t="shared" si="21"/>
        <v/>
      </c>
      <c r="BG39" s="14" t="str">
        <f t="shared" si="21"/>
        <v/>
      </c>
      <c r="BH39" s="14" t="str">
        <f t="shared" si="21"/>
        <v/>
      </c>
    </row>
    <row r="40" spans="1:60" ht="16">
      <c r="A40" s="2">
        <f>'Project Plan'!A38</f>
        <v>37</v>
      </c>
      <c r="B40" s="2" t="str">
        <f>'Project Plan'!B38</f>
        <v>7. Additional data &amp; evaluation</v>
      </c>
      <c r="C40" s="2" t="str">
        <f>'Project Plan'!C38</f>
        <v>Set review cadence for evaluation data</v>
      </c>
      <c r="D40" s="2">
        <f>'Project Plan'!F38</f>
        <v>0</v>
      </c>
      <c r="E40" s="2" t="str">
        <f>'Project Plan'!G38</f>
        <v>Not started</v>
      </c>
      <c r="F40" s="8">
        <f>'Project Plan'!I38</f>
        <v>0</v>
      </c>
      <c r="G40" s="8">
        <f>'Project Plan'!J38</f>
        <v>0</v>
      </c>
      <c r="H40" s="3">
        <f>'Project Plan'!L38</f>
        <v>0</v>
      </c>
      <c r="I40" s="14">
        <f t="shared" si="17"/>
        <v>1</v>
      </c>
      <c r="J40" s="14" t="str">
        <f t="shared" si="17"/>
        <v/>
      </c>
      <c r="K40" s="14" t="str">
        <f t="shared" si="17"/>
        <v/>
      </c>
      <c r="L40" s="14" t="str">
        <f t="shared" si="17"/>
        <v/>
      </c>
      <c r="M40" s="14" t="str">
        <f t="shared" si="17"/>
        <v/>
      </c>
      <c r="N40" s="14" t="str">
        <f t="shared" si="17"/>
        <v/>
      </c>
      <c r="O40" s="14" t="str">
        <f t="shared" si="17"/>
        <v/>
      </c>
      <c r="P40" s="14" t="str">
        <f t="shared" si="17"/>
        <v/>
      </c>
      <c r="Q40" s="14" t="str">
        <f t="shared" si="17"/>
        <v/>
      </c>
      <c r="R40" s="14" t="str">
        <f t="shared" si="17"/>
        <v/>
      </c>
      <c r="S40" s="14" t="str">
        <f t="shared" si="18"/>
        <v/>
      </c>
      <c r="T40" s="14" t="str">
        <f t="shared" si="18"/>
        <v/>
      </c>
      <c r="U40" s="14" t="str">
        <f t="shared" si="18"/>
        <v/>
      </c>
      <c r="V40" s="14" t="str">
        <f t="shared" si="18"/>
        <v/>
      </c>
      <c r="W40" s="14" t="str">
        <f t="shared" si="18"/>
        <v/>
      </c>
      <c r="X40" s="14" t="str">
        <f t="shared" si="18"/>
        <v/>
      </c>
      <c r="Y40" s="14" t="str">
        <f t="shared" si="18"/>
        <v/>
      </c>
      <c r="Z40" s="14" t="str">
        <f t="shared" si="18"/>
        <v/>
      </c>
      <c r="AA40" s="14" t="str">
        <f t="shared" si="18"/>
        <v/>
      </c>
      <c r="AB40" s="14" t="str">
        <f t="shared" si="18"/>
        <v/>
      </c>
      <c r="AC40" s="14" t="str">
        <f t="shared" si="19"/>
        <v/>
      </c>
      <c r="AD40" s="14" t="str">
        <f t="shared" si="19"/>
        <v/>
      </c>
      <c r="AE40" s="14" t="str">
        <f t="shared" si="19"/>
        <v/>
      </c>
      <c r="AF40" s="14" t="str">
        <f t="shared" si="19"/>
        <v/>
      </c>
      <c r="AG40" s="14" t="str">
        <f t="shared" si="19"/>
        <v/>
      </c>
      <c r="AH40" s="14" t="str">
        <f t="shared" si="19"/>
        <v/>
      </c>
      <c r="AI40" s="14" t="str">
        <f t="shared" si="19"/>
        <v/>
      </c>
      <c r="AJ40" s="14" t="str">
        <f t="shared" si="19"/>
        <v/>
      </c>
      <c r="AK40" s="14" t="str">
        <f t="shared" si="19"/>
        <v/>
      </c>
      <c r="AL40" s="14" t="str">
        <f t="shared" si="19"/>
        <v/>
      </c>
      <c r="AM40" s="14" t="str">
        <f t="shared" si="20"/>
        <v/>
      </c>
      <c r="AN40" s="14" t="str">
        <f t="shared" si="20"/>
        <v/>
      </c>
      <c r="AO40" s="14" t="str">
        <f t="shared" si="20"/>
        <v/>
      </c>
      <c r="AP40" s="14" t="str">
        <f t="shared" si="20"/>
        <v/>
      </c>
      <c r="AQ40" s="14" t="str">
        <f t="shared" si="20"/>
        <v/>
      </c>
      <c r="AR40" s="14" t="str">
        <f t="shared" si="20"/>
        <v/>
      </c>
      <c r="AS40" s="14" t="str">
        <f t="shared" si="20"/>
        <v/>
      </c>
      <c r="AT40" s="14" t="str">
        <f t="shared" si="20"/>
        <v/>
      </c>
      <c r="AU40" s="14" t="str">
        <f t="shared" si="20"/>
        <v/>
      </c>
      <c r="AV40" s="14" t="str">
        <f t="shared" si="20"/>
        <v/>
      </c>
      <c r="AW40" s="14" t="str">
        <f t="shared" si="21"/>
        <v/>
      </c>
      <c r="AX40" s="14" t="str">
        <f t="shared" si="21"/>
        <v/>
      </c>
      <c r="AY40" s="14" t="str">
        <f t="shared" si="21"/>
        <v/>
      </c>
      <c r="AZ40" s="14" t="str">
        <f t="shared" si="21"/>
        <v/>
      </c>
      <c r="BA40" s="14" t="str">
        <f t="shared" si="21"/>
        <v/>
      </c>
      <c r="BB40" s="14" t="str">
        <f t="shared" si="21"/>
        <v/>
      </c>
      <c r="BC40" s="14" t="str">
        <f t="shared" si="21"/>
        <v/>
      </c>
      <c r="BD40" s="14" t="str">
        <f t="shared" si="21"/>
        <v/>
      </c>
      <c r="BE40" s="14" t="str">
        <f t="shared" si="21"/>
        <v/>
      </c>
      <c r="BF40" s="14" t="str">
        <f t="shared" si="21"/>
        <v/>
      </c>
      <c r="BG40" s="14" t="str">
        <f t="shared" si="21"/>
        <v/>
      </c>
      <c r="BH40" s="14" t="str">
        <f t="shared" si="21"/>
        <v/>
      </c>
    </row>
    <row r="41" spans="1:60" ht="16">
      <c r="A41" s="2">
        <f>'Project Plan'!A39</f>
        <v>38</v>
      </c>
      <c r="B41" s="2" t="str">
        <f>'Project Plan'!B39</f>
        <v>8. Marketing materials</v>
      </c>
      <c r="C41" s="2" t="str">
        <f>'Project Plan'!C39</f>
        <v>Audit available toolkit materials</v>
      </c>
      <c r="D41" s="2">
        <f>'Project Plan'!F39</f>
        <v>0</v>
      </c>
      <c r="E41" s="2" t="str">
        <f>'Project Plan'!G39</f>
        <v>Not started</v>
      </c>
      <c r="F41" s="8">
        <f>'Project Plan'!I39</f>
        <v>0</v>
      </c>
      <c r="G41" s="8">
        <f>'Project Plan'!J39</f>
        <v>0</v>
      </c>
      <c r="H41" s="3">
        <f>'Project Plan'!L39</f>
        <v>0</v>
      </c>
      <c r="I41" s="14">
        <f t="shared" si="17"/>
        <v>1</v>
      </c>
      <c r="J41" s="14" t="str">
        <f t="shared" si="17"/>
        <v/>
      </c>
      <c r="K41" s="14" t="str">
        <f t="shared" si="17"/>
        <v/>
      </c>
      <c r="L41" s="14" t="str">
        <f t="shared" si="17"/>
        <v/>
      </c>
      <c r="M41" s="14" t="str">
        <f t="shared" si="17"/>
        <v/>
      </c>
      <c r="N41" s="14" t="str">
        <f t="shared" si="17"/>
        <v/>
      </c>
      <c r="O41" s="14" t="str">
        <f t="shared" si="17"/>
        <v/>
      </c>
      <c r="P41" s="14" t="str">
        <f t="shared" si="17"/>
        <v/>
      </c>
      <c r="Q41" s="14" t="str">
        <f t="shared" si="17"/>
        <v/>
      </c>
      <c r="R41" s="14" t="str">
        <f t="shared" si="17"/>
        <v/>
      </c>
      <c r="S41" s="14" t="str">
        <f t="shared" si="18"/>
        <v/>
      </c>
      <c r="T41" s="14" t="str">
        <f t="shared" si="18"/>
        <v/>
      </c>
      <c r="U41" s="14" t="str">
        <f t="shared" si="18"/>
        <v/>
      </c>
      <c r="V41" s="14" t="str">
        <f t="shared" si="18"/>
        <v/>
      </c>
      <c r="W41" s="14" t="str">
        <f t="shared" si="18"/>
        <v/>
      </c>
      <c r="X41" s="14" t="str">
        <f t="shared" si="18"/>
        <v/>
      </c>
      <c r="Y41" s="14" t="str">
        <f t="shared" si="18"/>
        <v/>
      </c>
      <c r="Z41" s="14" t="str">
        <f t="shared" si="18"/>
        <v/>
      </c>
      <c r="AA41" s="14" t="str">
        <f t="shared" si="18"/>
        <v/>
      </c>
      <c r="AB41" s="14" t="str">
        <f t="shared" si="18"/>
        <v/>
      </c>
      <c r="AC41" s="14" t="str">
        <f t="shared" si="19"/>
        <v/>
      </c>
      <c r="AD41" s="14" t="str">
        <f t="shared" si="19"/>
        <v/>
      </c>
      <c r="AE41" s="14" t="str">
        <f t="shared" si="19"/>
        <v/>
      </c>
      <c r="AF41" s="14" t="str">
        <f t="shared" si="19"/>
        <v/>
      </c>
      <c r="AG41" s="14" t="str">
        <f t="shared" si="19"/>
        <v/>
      </c>
      <c r="AH41" s="14" t="str">
        <f t="shared" si="19"/>
        <v/>
      </c>
      <c r="AI41" s="14" t="str">
        <f t="shared" si="19"/>
        <v/>
      </c>
      <c r="AJ41" s="14" t="str">
        <f t="shared" si="19"/>
        <v/>
      </c>
      <c r="AK41" s="14" t="str">
        <f t="shared" si="19"/>
        <v/>
      </c>
      <c r="AL41" s="14" t="str">
        <f t="shared" si="19"/>
        <v/>
      </c>
      <c r="AM41" s="14" t="str">
        <f t="shared" si="20"/>
        <v/>
      </c>
      <c r="AN41" s="14" t="str">
        <f t="shared" si="20"/>
        <v/>
      </c>
      <c r="AO41" s="14" t="str">
        <f t="shared" si="20"/>
        <v/>
      </c>
      <c r="AP41" s="14" t="str">
        <f t="shared" si="20"/>
        <v/>
      </c>
      <c r="AQ41" s="14" t="str">
        <f t="shared" si="20"/>
        <v/>
      </c>
      <c r="AR41" s="14" t="str">
        <f t="shared" si="20"/>
        <v/>
      </c>
      <c r="AS41" s="14" t="str">
        <f t="shared" si="20"/>
        <v/>
      </c>
      <c r="AT41" s="14" t="str">
        <f t="shared" si="20"/>
        <v/>
      </c>
      <c r="AU41" s="14" t="str">
        <f t="shared" si="20"/>
        <v/>
      </c>
      <c r="AV41" s="14" t="str">
        <f t="shared" si="20"/>
        <v/>
      </c>
      <c r="AW41" s="14" t="str">
        <f t="shared" si="21"/>
        <v/>
      </c>
      <c r="AX41" s="14" t="str">
        <f t="shared" si="21"/>
        <v/>
      </c>
      <c r="AY41" s="14" t="str">
        <f t="shared" si="21"/>
        <v/>
      </c>
      <c r="AZ41" s="14" t="str">
        <f t="shared" si="21"/>
        <v/>
      </c>
      <c r="BA41" s="14" t="str">
        <f t="shared" si="21"/>
        <v/>
      </c>
      <c r="BB41" s="14" t="str">
        <f t="shared" si="21"/>
        <v/>
      </c>
      <c r="BC41" s="14" t="str">
        <f t="shared" si="21"/>
        <v/>
      </c>
      <c r="BD41" s="14" t="str">
        <f t="shared" si="21"/>
        <v/>
      </c>
      <c r="BE41" s="14" t="str">
        <f t="shared" si="21"/>
        <v/>
      </c>
      <c r="BF41" s="14" t="str">
        <f t="shared" si="21"/>
        <v/>
      </c>
      <c r="BG41" s="14" t="str">
        <f t="shared" si="21"/>
        <v/>
      </c>
      <c r="BH41" s="14" t="str">
        <f t="shared" si="21"/>
        <v/>
      </c>
    </row>
    <row r="42" spans="1:60" ht="16">
      <c r="A42" s="2">
        <f>'Project Plan'!A40</f>
        <v>39</v>
      </c>
      <c r="B42" s="2" t="str">
        <f>'Project Plan'!B40</f>
        <v>8. Marketing materials</v>
      </c>
      <c r="C42" s="2" t="str">
        <f>'Project Plan'!C40</f>
        <v>Decide required local edits</v>
      </c>
      <c r="D42" s="2">
        <f>'Project Plan'!F40</f>
        <v>0</v>
      </c>
      <c r="E42" s="2" t="str">
        <f>'Project Plan'!G40</f>
        <v>Not started</v>
      </c>
      <c r="F42" s="8">
        <f>'Project Plan'!I40</f>
        <v>0</v>
      </c>
      <c r="G42" s="8">
        <f>'Project Plan'!J40</f>
        <v>0</v>
      </c>
      <c r="H42" s="3">
        <f>'Project Plan'!L40</f>
        <v>0</v>
      </c>
      <c r="I42" s="14">
        <f t="shared" si="17"/>
        <v>1</v>
      </c>
      <c r="J42" s="14" t="str">
        <f t="shared" si="17"/>
        <v/>
      </c>
      <c r="K42" s="14" t="str">
        <f t="shared" si="17"/>
        <v/>
      </c>
      <c r="L42" s="14" t="str">
        <f t="shared" si="17"/>
        <v/>
      </c>
      <c r="M42" s="14" t="str">
        <f t="shared" si="17"/>
        <v/>
      </c>
      <c r="N42" s="14" t="str">
        <f t="shared" si="17"/>
        <v/>
      </c>
      <c r="O42" s="14" t="str">
        <f t="shared" si="17"/>
        <v/>
      </c>
      <c r="P42" s="14" t="str">
        <f t="shared" si="17"/>
        <v/>
      </c>
      <c r="Q42" s="14" t="str">
        <f t="shared" si="17"/>
        <v/>
      </c>
      <c r="R42" s="14" t="str">
        <f t="shared" si="17"/>
        <v/>
      </c>
      <c r="S42" s="14" t="str">
        <f t="shared" si="18"/>
        <v/>
      </c>
      <c r="T42" s="14" t="str">
        <f t="shared" si="18"/>
        <v/>
      </c>
      <c r="U42" s="14" t="str">
        <f t="shared" si="18"/>
        <v/>
      </c>
      <c r="V42" s="14" t="str">
        <f t="shared" si="18"/>
        <v/>
      </c>
      <c r="W42" s="14" t="str">
        <f t="shared" si="18"/>
        <v/>
      </c>
      <c r="X42" s="14" t="str">
        <f t="shared" si="18"/>
        <v/>
      </c>
      <c r="Y42" s="14" t="str">
        <f t="shared" si="18"/>
        <v/>
      </c>
      <c r="Z42" s="14" t="str">
        <f t="shared" si="18"/>
        <v/>
      </c>
      <c r="AA42" s="14" t="str">
        <f t="shared" si="18"/>
        <v/>
      </c>
      <c r="AB42" s="14" t="str">
        <f t="shared" si="18"/>
        <v/>
      </c>
      <c r="AC42" s="14" t="str">
        <f t="shared" si="19"/>
        <v/>
      </c>
      <c r="AD42" s="14" t="str">
        <f t="shared" si="19"/>
        <v/>
      </c>
      <c r="AE42" s="14" t="str">
        <f t="shared" si="19"/>
        <v/>
      </c>
      <c r="AF42" s="14" t="str">
        <f t="shared" si="19"/>
        <v/>
      </c>
      <c r="AG42" s="14" t="str">
        <f t="shared" si="19"/>
        <v/>
      </c>
      <c r="AH42" s="14" t="str">
        <f t="shared" si="19"/>
        <v/>
      </c>
      <c r="AI42" s="14" t="str">
        <f t="shared" si="19"/>
        <v/>
      </c>
      <c r="AJ42" s="14" t="str">
        <f t="shared" si="19"/>
        <v/>
      </c>
      <c r="AK42" s="14" t="str">
        <f t="shared" si="19"/>
        <v/>
      </c>
      <c r="AL42" s="14" t="str">
        <f t="shared" si="19"/>
        <v/>
      </c>
      <c r="AM42" s="14" t="str">
        <f t="shared" si="20"/>
        <v/>
      </c>
      <c r="AN42" s="14" t="str">
        <f t="shared" si="20"/>
        <v/>
      </c>
      <c r="AO42" s="14" t="str">
        <f t="shared" si="20"/>
        <v/>
      </c>
      <c r="AP42" s="14" t="str">
        <f t="shared" si="20"/>
        <v/>
      </c>
      <c r="AQ42" s="14" t="str">
        <f t="shared" si="20"/>
        <v/>
      </c>
      <c r="AR42" s="14" t="str">
        <f t="shared" si="20"/>
        <v/>
      </c>
      <c r="AS42" s="14" t="str">
        <f t="shared" si="20"/>
        <v/>
      </c>
      <c r="AT42" s="14" t="str">
        <f t="shared" si="20"/>
        <v/>
      </c>
      <c r="AU42" s="14" t="str">
        <f t="shared" si="20"/>
        <v/>
      </c>
      <c r="AV42" s="14" t="str">
        <f t="shared" si="20"/>
        <v/>
      </c>
      <c r="AW42" s="14" t="str">
        <f t="shared" si="21"/>
        <v/>
      </c>
      <c r="AX42" s="14" t="str">
        <f t="shared" si="21"/>
        <v/>
      </c>
      <c r="AY42" s="14" t="str">
        <f t="shared" si="21"/>
        <v/>
      </c>
      <c r="AZ42" s="14" t="str">
        <f t="shared" si="21"/>
        <v/>
      </c>
      <c r="BA42" s="14" t="str">
        <f t="shared" si="21"/>
        <v/>
      </c>
      <c r="BB42" s="14" t="str">
        <f t="shared" si="21"/>
        <v/>
      </c>
      <c r="BC42" s="14" t="str">
        <f t="shared" si="21"/>
        <v/>
      </c>
      <c r="BD42" s="14" t="str">
        <f t="shared" si="21"/>
        <v/>
      </c>
      <c r="BE42" s="14" t="str">
        <f t="shared" si="21"/>
        <v/>
      </c>
      <c r="BF42" s="14" t="str">
        <f t="shared" si="21"/>
        <v/>
      </c>
      <c r="BG42" s="14" t="str">
        <f t="shared" si="21"/>
        <v/>
      </c>
      <c r="BH42" s="14" t="str">
        <f t="shared" si="21"/>
        <v/>
      </c>
    </row>
    <row r="43" spans="1:60" ht="16">
      <c r="A43" s="2">
        <f>'Project Plan'!A41</f>
        <v>40</v>
      </c>
      <c r="B43" s="2" t="str">
        <f>'Project Plan'!B41</f>
        <v>8. Marketing materials</v>
      </c>
      <c r="C43" s="2" t="str">
        <f>'Project Plan'!C41</f>
        <v>Produce / approve localised materials</v>
      </c>
      <c r="D43" s="2">
        <f>'Project Plan'!F41</f>
        <v>0</v>
      </c>
      <c r="E43" s="2" t="str">
        <f>'Project Plan'!G41</f>
        <v>Not started</v>
      </c>
      <c r="F43" s="8">
        <f>'Project Plan'!I41</f>
        <v>0</v>
      </c>
      <c r="G43" s="8">
        <f>'Project Plan'!J41</f>
        <v>0</v>
      </c>
      <c r="H43" s="3">
        <f>'Project Plan'!L41</f>
        <v>0</v>
      </c>
      <c r="I43" s="14">
        <f t="shared" si="17"/>
        <v>1</v>
      </c>
      <c r="J43" s="14" t="str">
        <f t="shared" si="17"/>
        <v/>
      </c>
      <c r="K43" s="14" t="str">
        <f t="shared" si="17"/>
        <v/>
      </c>
      <c r="L43" s="14" t="str">
        <f t="shared" si="17"/>
        <v/>
      </c>
      <c r="M43" s="14" t="str">
        <f t="shared" si="17"/>
        <v/>
      </c>
      <c r="N43" s="14" t="str">
        <f t="shared" si="17"/>
        <v/>
      </c>
      <c r="O43" s="14" t="str">
        <f t="shared" si="17"/>
        <v/>
      </c>
      <c r="P43" s="14" t="str">
        <f t="shared" si="17"/>
        <v/>
      </c>
      <c r="Q43" s="14" t="str">
        <f t="shared" si="17"/>
        <v/>
      </c>
      <c r="R43" s="14" t="str">
        <f t="shared" si="17"/>
        <v/>
      </c>
      <c r="S43" s="14" t="str">
        <f t="shared" si="18"/>
        <v/>
      </c>
      <c r="T43" s="14" t="str">
        <f t="shared" si="18"/>
        <v/>
      </c>
      <c r="U43" s="14" t="str">
        <f t="shared" si="18"/>
        <v/>
      </c>
      <c r="V43" s="14" t="str">
        <f t="shared" si="18"/>
        <v/>
      </c>
      <c r="W43" s="14" t="str">
        <f t="shared" si="18"/>
        <v/>
      </c>
      <c r="X43" s="14" t="str">
        <f t="shared" si="18"/>
        <v/>
      </c>
      <c r="Y43" s="14" t="str">
        <f t="shared" si="18"/>
        <v/>
      </c>
      <c r="Z43" s="14" t="str">
        <f t="shared" si="18"/>
        <v/>
      </c>
      <c r="AA43" s="14" t="str">
        <f t="shared" si="18"/>
        <v/>
      </c>
      <c r="AB43" s="14" t="str">
        <f t="shared" si="18"/>
        <v/>
      </c>
      <c r="AC43" s="14" t="str">
        <f t="shared" si="19"/>
        <v/>
      </c>
      <c r="AD43" s="14" t="str">
        <f t="shared" si="19"/>
        <v/>
      </c>
      <c r="AE43" s="14" t="str">
        <f t="shared" si="19"/>
        <v/>
      </c>
      <c r="AF43" s="14" t="str">
        <f t="shared" si="19"/>
        <v/>
      </c>
      <c r="AG43" s="14" t="str">
        <f t="shared" si="19"/>
        <v/>
      </c>
      <c r="AH43" s="14" t="str">
        <f t="shared" si="19"/>
        <v/>
      </c>
      <c r="AI43" s="14" t="str">
        <f t="shared" si="19"/>
        <v/>
      </c>
      <c r="AJ43" s="14" t="str">
        <f t="shared" si="19"/>
        <v/>
      </c>
      <c r="AK43" s="14" t="str">
        <f t="shared" si="19"/>
        <v/>
      </c>
      <c r="AL43" s="14" t="str">
        <f t="shared" si="19"/>
        <v/>
      </c>
      <c r="AM43" s="14" t="str">
        <f t="shared" si="20"/>
        <v/>
      </c>
      <c r="AN43" s="14" t="str">
        <f t="shared" si="20"/>
        <v/>
      </c>
      <c r="AO43" s="14" t="str">
        <f t="shared" si="20"/>
        <v/>
      </c>
      <c r="AP43" s="14" t="str">
        <f t="shared" si="20"/>
        <v/>
      </c>
      <c r="AQ43" s="14" t="str">
        <f t="shared" si="20"/>
        <v/>
      </c>
      <c r="AR43" s="14" t="str">
        <f t="shared" si="20"/>
        <v/>
      </c>
      <c r="AS43" s="14" t="str">
        <f t="shared" si="20"/>
        <v/>
      </c>
      <c r="AT43" s="14" t="str">
        <f t="shared" si="20"/>
        <v/>
      </c>
      <c r="AU43" s="14" t="str">
        <f t="shared" si="20"/>
        <v/>
      </c>
      <c r="AV43" s="14" t="str">
        <f t="shared" si="20"/>
        <v/>
      </c>
      <c r="AW43" s="14" t="str">
        <f t="shared" si="21"/>
        <v/>
      </c>
      <c r="AX43" s="14" t="str">
        <f t="shared" si="21"/>
        <v/>
      </c>
      <c r="AY43" s="14" t="str">
        <f t="shared" si="21"/>
        <v/>
      </c>
      <c r="AZ43" s="14" t="str">
        <f t="shared" si="21"/>
        <v/>
      </c>
      <c r="BA43" s="14" t="str">
        <f t="shared" si="21"/>
        <v/>
      </c>
      <c r="BB43" s="14" t="str">
        <f t="shared" si="21"/>
        <v/>
      </c>
      <c r="BC43" s="14" t="str">
        <f t="shared" si="21"/>
        <v/>
      </c>
      <c r="BD43" s="14" t="str">
        <f t="shared" si="21"/>
        <v/>
      </c>
      <c r="BE43" s="14" t="str">
        <f t="shared" si="21"/>
        <v/>
      </c>
      <c r="BF43" s="14" t="str">
        <f t="shared" si="21"/>
        <v/>
      </c>
      <c r="BG43" s="14" t="str">
        <f t="shared" si="21"/>
        <v/>
      </c>
      <c r="BH43" s="14" t="str">
        <f t="shared" si="21"/>
        <v/>
      </c>
    </row>
    <row r="44" spans="1:60" ht="16">
      <c r="A44" s="2">
        <f>'Project Plan'!A42</f>
        <v>41</v>
      </c>
      <c r="B44" s="2" t="str">
        <f>'Project Plan'!B42</f>
        <v>8. Marketing materials</v>
      </c>
      <c r="C44" s="2" t="str">
        <f>'Project Plan'!C42</f>
        <v>Prepare campaign asset schedule</v>
      </c>
      <c r="D44" s="2">
        <f>'Project Plan'!F42</f>
        <v>0</v>
      </c>
      <c r="E44" s="2" t="str">
        <f>'Project Plan'!G42</f>
        <v>Not started</v>
      </c>
      <c r="F44" s="8">
        <f>'Project Plan'!I42</f>
        <v>0</v>
      </c>
      <c r="G44" s="8">
        <f>'Project Plan'!J42</f>
        <v>0</v>
      </c>
      <c r="H44" s="3">
        <f>'Project Plan'!L42</f>
        <v>0</v>
      </c>
      <c r="I44" s="14">
        <f t="shared" ref="I44:R53" si="22">IF(AND(I$2&lt;=$G44,I$2+6&gt;=$F44),1,"")</f>
        <v>1</v>
      </c>
      <c r="J44" s="14" t="str">
        <f t="shared" si="22"/>
        <v/>
      </c>
      <c r="K44" s="14" t="str">
        <f t="shared" si="22"/>
        <v/>
      </c>
      <c r="L44" s="14" t="str">
        <f t="shared" si="22"/>
        <v/>
      </c>
      <c r="M44" s="14" t="str">
        <f t="shared" si="22"/>
        <v/>
      </c>
      <c r="N44" s="14" t="str">
        <f t="shared" si="22"/>
        <v/>
      </c>
      <c r="O44" s="14" t="str">
        <f t="shared" si="22"/>
        <v/>
      </c>
      <c r="P44" s="14" t="str">
        <f t="shared" si="22"/>
        <v/>
      </c>
      <c r="Q44" s="14" t="str">
        <f t="shared" si="22"/>
        <v/>
      </c>
      <c r="R44" s="14" t="str">
        <f t="shared" si="22"/>
        <v/>
      </c>
      <c r="S44" s="14" t="str">
        <f t="shared" ref="S44:AB53" si="23">IF(AND(S$2&lt;=$G44,S$2+6&gt;=$F44),1,"")</f>
        <v/>
      </c>
      <c r="T44" s="14" t="str">
        <f t="shared" si="23"/>
        <v/>
      </c>
      <c r="U44" s="14" t="str">
        <f t="shared" si="23"/>
        <v/>
      </c>
      <c r="V44" s="14" t="str">
        <f t="shared" si="23"/>
        <v/>
      </c>
      <c r="W44" s="14" t="str">
        <f t="shared" si="23"/>
        <v/>
      </c>
      <c r="X44" s="14" t="str">
        <f t="shared" si="23"/>
        <v/>
      </c>
      <c r="Y44" s="14" t="str">
        <f t="shared" si="23"/>
        <v/>
      </c>
      <c r="Z44" s="14" t="str">
        <f t="shared" si="23"/>
        <v/>
      </c>
      <c r="AA44" s="14" t="str">
        <f t="shared" si="23"/>
        <v/>
      </c>
      <c r="AB44" s="14" t="str">
        <f t="shared" si="23"/>
        <v/>
      </c>
      <c r="AC44" s="14" t="str">
        <f t="shared" ref="AC44:AL53" si="24">IF(AND(AC$2&lt;=$G44,AC$2+6&gt;=$F44),1,"")</f>
        <v/>
      </c>
      <c r="AD44" s="14" t="str">
        <f t="shared" si="24"/>
        <v/>
      </c>
      <c r="AE44" s="14" t="str">
        <f t="shared" si="24"/>
        <v/>
      </c>
      <c r="AF44" s="14" t="str">
        <f t="shared" si="24"/>
        <v/>
      </c>
      <c r="AG44" s="14" t="str">
        <f t="shared" si="24"/>
        <v/>
      </c>
      <c r="AH44" s="14" t="str">
        <f t="shared" si="24"/>
        <v/>
      </c>
      <c r="AI44" s="14" t="str">
        <f t="shared" si="24"/>
        <v/>
      </c>
      <c r="AJ44" s="14" t="str">
        <f t="shared" si="24"/>
        <v/>
      </c>
      <c r="AK44" s="14" t="str">
        <f t="shared" si="24"/>
        <v/>
      </c>
      <c r="AL44" s="14" t="str">
        <f t="shared" si="24"/>
        <v/>
      </c>
      <c r="AM44" s="14" t="str">
        <f t="shared" ref="AM44:AV53" si="25">IF(AND(AM$2&lt;=$G44,AM$2+6&gt;=$F44),1,"")</f>
        <v/>
      </c>
      <c r="AN44" s="14" t="str">
        <f t="shared" si="25"/>
        <v/>
      </c>
      <c r="AO44" s="14" t="str">
        <f t="shared" si="25"/>
        <v/>
      </c>
      <c r="AP44" s="14" t="str">
        <f t="shared" si="25"/>
        <v/>
      </c>
      <c r="AQ44" s="14" t="str">
        <f t="shared" si="25"/>
        <v/>
      </c>
      <c r="AR44" s="14" t="str">
        <f t="shared" si="25"/>
        <v/>
      </c>
      <c r="AS44" s="14" t="str">
        <f t="shared" si="25"/>
        <v/>
      </c>
      <c r="AT44" s="14" t="str">
        <f t="shared" si="25"/>
        <v/>
      </c>
      <c r="AU44" s="14" t="str">
        <f t="shared" si="25"/>
        <v/>
      </c>
      <c r="AV44" s="14" t="str">
        <f t="shared" si="25"/>
        <v/>
      </c>
      <c r="AW44" s="14" t="str">
        <f t="shared" ref="AW44:BH53" si="26">IF(AND(AW$2&lt;=$G44,AW$2+6&gt;=$F44),1,"")</f>
        <v/>
      </c>
      <c r="AX44" s="14" t="str">
        <f t="shared" si="26"/>
        <v/>
      </c>
      <c r="AY44" s="14" t="str">
        <f t="shared" si="26"/>
        <v/>
      </c>
      <c r="AZ44" s="14" t="str">
        <f t="shared" si="26"/>
        <v/>
      </c>
      <c r="BA44" s="14" t="str">
        <f t="shared" si="26"/>
        <v/>
      </c>
      <c r="BB44" s="14" t="str">
        <f t="shared" si="26"/>
        <v/>
      </c>
      <c r="BC44" s="14" t="str">
        <f t="shared" si="26"/>
        <v/>
      </c>
      <c r="BD44" s="14" t="str">
        <f t="shared" si="26"/>
        <v/>
      </c>
      <c r="BE44" s="14" t="str">
        <f t="shared" si="26"/>
        <v/>
      </c>
      <c r="BF44" s="14" t="str">
        <f t="shared" si="26"/>
        <v/>
      </c>
      <c r="BG44" s="14" t="str">
        <f t="shared" si="26"/>
        <v/>
      </c>
      <c r="BH44" s="14" t="str">
        <f t="shared" si="26"/>
        <v/>
      </c>
    </row>
    <row r="45" spans="1:60" ht="16">
      <c r="A45" s="2">
        <f>'Project Plan'!A43</f>
        <v>42</v>
      </c>
      <c r="B45" s="2" t="str">
        <f>'Project Plan'!B43</f>
        <v>9. Workforce training</v>
      </c>
      <c r="C45" s="2" t="str">
        <f>'Project Plan'!C43</f>
        <v>Confirm training audiences and model</v>
      </c>
      <c r="D45" s="2">
        <f>'Project Plan'!F43</f>
        <v>0</v>
      </c>
      <c r="E45" s="2" t="str">
        <f>'Project Plan'!G43</f>
        <v>Not started</v>
      </c>
      <c r="F45" s="8">
        <f>'Project Plan'!I43</f>
        <v>0</v>
      </c>
      <c r="G45" s="8">
        <f>'Project Plan'!J43</f>
        <v>0</v>
      </c>
      <c r="H45" s="3">
        <f>'Project Plan'!L43</f>
        <v>0</v>
      </c>
      <c r="I45" s="14">
        <f t="shared" si="22"/>
        <v>1</v>
      </c>
      <c r="J45" s="14" t="str">
        <f t="shared" si="22"/>
        <v/>
      </c>
      <c r="K45" s="14" t="str">
        <f t="shared" si="22"/>
        <v/>
      </c>
      <c r="L45" s="14" t="str">
        <f t="shared" si="22"/>
        <v/>
      </c>
      <c r="M45" s="14" t="str">
        <f t="shared" si="22"/>
        <v/>
      </c>
      <c r="N45" s="14" t="str">
        <f t="shared" si="22"/>
        <v/>
      </c>
      <c r="O45" s="14" t="str">
        <f t="shared" si="22"/>
        <v/>
      </c>
      <c r="P45" s="14" t="str">
        <f t="shared" si="22"/>
        <v/>
      </c>
      <c r="Q45" s="14" t="str">
        <f t="shared" si="22"/>
        <v/>
      </c>
      <c r="R45" s="14" t="str">
        <f t="shared" si="22"/>
        <v/>
      </c>
      <c r="S45" s="14" t="str">
        <f t="shared" si="23"/>
        <v/>
      </c>
      <c r="T45" s="14" t="str">
        <f t="shared" si="23"/>
        <v/>
      </c>
      <c r="U45" s="14" t="str">
        <f t="shared" si="23"/>
        <v/>
      </c>
      <c r="V45" s="14" t="str">
        <f t="shared" si="23"/>
        <v/>
      </c>
      <c r="W45" s="14" t="str">
        <f t="shared" si="23"/>
        <v/>
      </c>
      <c r="X45" s="14" t="str">
        <f t="shared" si="23"/>
        <v/>
      </c>
      <c r="Y45" s="14" t="str">
        <f t="shared" si="23"/>
        <v/>
      </c>
      <c r="Z45" s="14" t="str">
        <f t="shared" si="23"/>
        <v/>
      </c>
      <c r="AA45" s="14" t="str">
        <f t="shared" si="23"/>
        <v/>
      </c>
      <c r="AB45" s="14" t="str">
        <f t="shared" si="23"/>
        <v/>
      </c>
      <c r="AC45" s="14" t="str">
        <f t="shared" si="24"/>
        <v/>
      </c>
      <c r="AD45" s="14" t="str">
        <f t="shared" si="24"/>
        <v/>
      </c>
      <c r="AE45" s="14" t="str">
        <f t="shared" si="24"/>
        <v/>
      </c>
      <c r="AF45" s="14" t="str">
        <f t="shared" si="24"/>
        <v/>
      </c>
      <c r="AG45" s="14" t="str">
        <f t="shared" si="24"/>
        <v/>
      </c>
      <c r="AH45" s="14" t="str">
        <f t="shared" si="24"/>
        <v/>
      </c>
      <c r="AI45" s="14" t="str">
        <f t="shared" si="24"/>
        <v/>
      </c>
      <c r="AJ45" s="14" t="str">
        <f t="shared" si="24"/>
        <v/>
      </c>
      <c r="AK45" s="14" t="str">
        <f t="shared" si="24"/>
        <v/>
      </c>
      <c r="AL45" s="14" t="str">
        <f t="shared" si="24"/>
        <v/>
      </c>
      <c r="AM45" s="14" t="str">
        <f t="shared" si="25"/>
        <v/>
      </c>
      <c r="AN45" s="14" t="str">
        <f t="shared" si="25"/>
        <v/>
      </c>
      <c r="AO45" s="14" t="str">
        <f t="shared" si="25"/>
        <v/>
      </c>
      <c r="AP45" s="14" t="str">
        <f t="shared" si="25"/>
        <v/>
      </c>
      <c r="AQ45" s="14" t="str">
        <f t="shared" si="25"/>
        <v/>
      </c>
      <c r="AR45" s="14" t="str">
        <f t="shared" si="25"/>
        <v/>
      </c>
      <c r="AS45" s="14" t="str">
        <f t="shared" si="25"/>
        <v/>
      </c>
      <c r="AT45" s="14" t="str">
        <f t="shared" si="25"/>
        <v/>
      </c>
      <c r="AU45" s="14" t="str">
        <f t="shared" si="25"/>
        <v/>
      </c>
      <c r="AV45" s="14" t="str">
        <f t="shared" si="25"/>
        <v/>
      </c>
      <c r="AW45" s="14" t="str">
        <f t="shared" si="26"/>
        <v/>
      </c>
      <c r="AX45" s="14" t="str">
        <f t="shared" si="26"/>
        <v/>
      </c>
      <c r="AY45" s="14" t="str">
        <f t="shared" si="26"/>
        <v/>
      </c>
      <c r="AZ45" s="14" t="str">
        <f t="shared" si="26"/>
        <v/>
      </c>
      <c r="BA45" s="14" t="str">
        <f t="shared" si="26"/>
        <v/>
      </c>
      <c r="BB45" s="14" t="str">
        <f t="shared" si="26"/>
        <v/>
      </c>
      <c r="BC45" s="14" t="str">
        <f t="shared" si="26"/>
        <v/>
      </c>
      <c r="BD45" s="14" t="str">
        <f t="shared" si="26"/>
        <v/>
      </c>
      <c r="BE45" s="14" t="str">
        <f t="shared" si="26"/>
        <v/>
      </c>
      <c r="BF45" s="14" t="str">
        <f t="shared" si="26"/>
        <v/>
      </c>
      <c r="BG45" s="14" t="str">
        <f t="shared" si="26"/>
        <v/>
      </c>
      <c r="BH45" s="14" t="str">
        <f t="shared" si="26"/>
        <v/>
      </c>
    </row>
    <row r="46" spans="1:60" ht="16">
      <c r="A46" s="2">
        <f>'Project Plan'!A44</f>
        <v>43</v>
      </c>
      <c r="B46" s="2" t="str">
        <f>'Project Plan'!B44</f>
        <v>9. Workforce training</v>
      </c>
      <c r="C46" s="2" t="str">
        <f>'Project Plan'!C44</f>
        <v>Adapt training with local information</v>
      </c>
      <c r="D46" s="2">
        <f>'Project Plan'!F44</f>
        <v>0</v>
      </c>
      <c r="E46" s="2" t="str">
        <f>'Project Plan'!G44</f>
        <v>Not started</v>
      </c>
      <c r="F46" s="8">
        <f>'Project Plan'!I44</f>
        <v>0</v>
      </c>
      <c r="G46" s="8">
        <f>'Project Plan'!J44</f>
        <v>0</v>
      </c>
      <c r="H46" s="3">
        <f>'Project Plan'!L44</f>
        <v>0</v>
      </c>
      <c r="I46" s="14">
        <f t="shared" si="22"/>
        <v>1</v>
      </c>
      <c r="J46" s="14" t="str">
        <f t="shared" si="22"/>
        <v/>
      </c>
      <c r="K46" s="14" t="str">
        <f t="shared" si="22"/>
        <v/>
      </c>
      <c r="L46" s="14" t="str">
        <f t="shared" si="22"/>
        <v/>
      </c>
      <c r="M46" s="14" t="str">
        <f t="shared" si="22"/>
        <v/>
      </c>
      <c r="N46" s="14" t="str">
        <f t="shared" si="22"/>
        <v/>
      </c>
      <c r="O46" s="14" t="str">
        <f t="shared" si="22"/>
        <v/>
      </c>
      <c r="P46" s="14" t="str">
        <f t="shared" si="22"/>
        <v/>
      </c>
      <c r="Q46" s="14" t="str">
        <f t="shared" si="22"/>
        <v/>
      </c>
      <c r="R46" s="14" t="str">
        <f t="shared" si="22"/>
        <v/>
      </c>
      <c r="S46" s="14" t="str">
        <f t="shared" si="23"/>
        <v/>
      </c>
      <c r="T46" s="14" t="str">
        <f t="shared" si="23"/>
        <v/>
      </c>
      <c r="U46" s="14" t="str">
        <f t="shared" si="23"/>
        <v/>
      </c>
      <c r="V46" s="14" t="str">
        <f t="shared" si="23"/>
        <v/>
      </c>
      <c r="W46" s="14" t="str">
        <f t="shared" si="23"/>
        <v/>
      </c>
      <c r="X46" s="14" t="str">
        <f t="shared" si="23"/>
        <v/>
      </c>
      <c r="Y46" s="14" t="str">
        <f t="shared" si="23"/>
        <v/>
      </c>
      <c r="Z46" s="14" t="str">
        <f t="shared" si="23"/>
        <v/>
      </c>
      <c r="AA46" s="14" t="str">
        <f t="shared" si="23"/>
        <v/>
      </c>
      <c r="AB46" s="14" t="str">
        <f t="shared" si="23"/>
        <v/>
      </c>
      <c r="AC46" s="14" t="str">
        <f t="shared" si="24"/>
        <v/>
      </c>
      <c r="AD46" s="14" t="str">
        <f t="shared" si="24"/>
        <v/>
      </c>
      <c r="AE46" s="14" t="str">
        <f t="shared" si="24"/>
        <v/>
      </c>
      <c r="AF46" s="14" t="str">
        <f t="shared" si="24"/>
        <v/>
      </c>
      <c r="AG46" s="14" t="str">
        <f t="shared" si="24"/>
        <v/>
      </c>
      <c r="AH46" s="14" t="str">
        <f t="shared" si="24"/>
        <v/>
      </c>
      <c r="AI46" s="14" t="str">
        <f t="shared" si="24"/>
        <v/>
      </c>
      <c r="AJ46" s="14" t="str">
        <f t="shared" si="24"/>
        <v/>
      </c>
      <c r="AK46" s="14" t="str">
        <f t="shared" si="24"/>
        <v/>
      </c>
      <c r="AL46" s="14" t="str">
        <f t="shared" si="24"/>
        <v/>
      </c>
      <c r="AM46" s="14" t="str">
        <f t="shared" si="25"/>
        <v/>
      </c>
      <c r="AN46" s="14" t="str">
        <f t="shared" si="25"/>
        <v/>
      </c>
      <c r="AO46" s="14" t="str">
        <f t="shared" si="25"/>
        <v/>
      </c>
      <c r="AP46" s="14" t="str">
        <f t="shared" si="25"/>
        <v/>
      </c>
      <c r="AQ46" s="14" t="str">
        <f t="shared" si="25"/>
        <v/>
      </c>
      <c r="AR46" s="14" t="str">
        <f t="shared" si="25"/>
        <v/>
      </c>
      <c r="AS46" s="14" t="str">
        <f t="shared" si="25"/>
        <v/>
      </c>
      <c r="AT46" s="14" t="str">
        <f t="shared" si="25"/>
        <v/>
      </c>
      <c r="AU46" s="14" t="str">
        <f t="shared" si="25"/>
        <v/>
      </c>
      <c r="AV46" s="14" t="str">
        <f t="shared" si="25"/>
        <v/>
      </c>
      <c r="AW46" s="14" t="str">
        <f t="shared" si="26"/>
        <v/>
      </c>
      <c r="AX46" s="14" t="str">
        <f t="shared" si="26"/>
        <v/>
      </c>
      <c r="AY46" s="14" t="str">
        <f t="shared" si="26"/>
        <v/>
      </c>
      <c r="AZ46" s="14" t="str">
        <f t="shared" si="26"/>
        <v/>
      </c>
      <c r="BA46" s="14" t="str">
        <f t="shared" si="26"/>
        <v/>
      </c>
      <c r="BB46" s="14" t="str">
        <f t="shared" si="26"/>
        <v/>
      </c>
      <c r="BC46" s="14" t="str">
        <f t="shared" si="26"/>
        <v/>
      </c>
      <c r="BD46" s="14" t="str">
        <f t="shared" si="26"/>
        <v/>
      </c>
      <c r="BE46" s="14" t="str">
        <f t="shared" si="26"/>
        <v/>
      </c>
      <c r="BF46" s="14" t="str">
        <f t="shared" si="26"/>
        <v/>
      </c>
      <c r="BG46" s="14" t="str">
        <f t="shared" si="26"/>
        <v/>
      </c>
      <c r="BH46" s="14" t="str">
        <f t="shared" si="26"/>
        <v/>
      </c>
    </row>
    <row r="47" spans="1:60" ht="16">
      <c r="A47" s="2">
        <f>'Project Plan'!A45</f>
        <v>44</v>
      </c>
      <c r="B47" s="2" t="str">
        <f>'Project Plan'!B45</f>
        <v>9. Workforce training</v>
      </c>
      <c r="C47" s="2" t="str">
        <f>'Project Plan'!C45</f>
        <v>Schedule practitioner training</v>
      </c>
      <c r="D47" s="2">
        <f>'Project Plan'!F45</f>
        <v>0</v>
      </c>
      <c r="E47" s="2" t="str">
        <f>'Project Plan'!G45</f>
        <v>Not started</v>
      </c>
      <c r="F47" s="8">
        <f>'Project Plan'!I45</f>
        <v>0</v>
      </c>
      <c r="G47" s="8">
        <f>'Project Plan'!J45</f>
        <v>0</v>
      </c>
      <c r="H47" s="3">
        <f>'Project Plan'!L45</f>
        <v>0</v>
      </c>
      <c r="I47" s="14">
        <f t="shared" si="22"/>
        <v>1</v>
      </c>
      <c r="J47" s="14" t="str">
        <f t="shared" si="22"/>
        <v/>
      </c>
      <c r="K47" s="14" t="str">
        <f t="shared" si="22"/>
        <v/>
      </c>
      <c r="L47" s="14" t="str">
        <f t="shared" si="22"/>
        <v/>
      </c>
      <c r="M47" s="14" t="str">
        <f t="shared" si="22"/>
        <v/>
      </c>
      <c r="N47" s="14" t="str">
        <f t="shared" si="22"/>
        <v/>
      </c>
      <c r="O47" s="14" t="str">
        <f t="shared" si="22"/>
        <v/>
      </c>
      <c r="P47" s="14" t="str">
        <f t="shared" si="22"/>
        <v/>
      </c>
      <c r="Q47" s="14" t="str">
        <f t="shared" si="22"/>
        <v/>
      </c>
      <c r="R47" s="14" t="str">
        <f t="shared" si="22"/>
        <v/>
      </c>
      <c r="S47" s="14" t="str">
        <f t="shared" si="23"/>
        <v/>
      </c>
      <c r="T47" s="14" t="str">
        <f t="shared" si="23"/>
        <v/>
      </c>
      <c r="U47" s="14" t="str">
        <f t="shared" si="23"/>
        <v/>
      </c>
      <c r="V47" s="14" t="str">
        <f t="shared" si="23"/>
        <v/>
      </c>
      <c r="W47" s="14" t="str">
        <f t="shared" si="23"/>
        <v/>
      </c>
      <c r="X47" s="14" t="str">
        <f t="shared" si="23"/>
        <v/>
      </c>
      <c r="Y47" s="14" t="str">
        <f t="shared" si="23"/>
        <v/>
      </c>
      <c r="Z47" s="14" t="str">
        <f t="shared" si="23"/>
        <v/>
      </c>
      <c r="AA47" s="14" t="str">
        <f t="shared" si="23"/>
        <v/>
      </c>
      <c r="AB47" s="14" t="str">
        <f t="shared" si="23"/>
        <v/>
      </c>
      <c r="AC47" s="14" t="str">
        <f t="shared" si="24"/>
        <v/>
      </c>
      <c r="AD47" s="14" t="str">
        <f t="shared" si="24"/>
        <v/>
      </c>
      <c r="AE47" s="14" t="str">
        <f t="shared" si="24"/>
        <v/>
      </c>
      <c r="AF47" s="14" t="str">
        <f t="shared" si="24"/>
        <v/>
      </c>
      <c r="AG47" s="14" t="str">
        <f t="shared" si="24"/>
        <v/>
      </c>
      <c r="AH47" s="14" t="str">
        <f t="shared" si="24"/>
        <v/>
      </c>
      <c r="AI47" s="14" t="str">
        <f t="shared" si="24"/>
        <v/>
      </c>
      <c r="AJ47" s="14" t="str">
        <f t="shared" si="24"/>
        <v/>
      </c>
      <c r="AK47" s="14" t="str">
        <f t="shared" si="24"/>
        <v/>
      </c>
      <c r="AL47" s="14" t="str">
        <f t="shared" si="24"/>
        <v/>
      </c>
      <c r="AM47" s="14" t="str">
        <f t="shared" si="25"/>
        <v/>
      </c>
      <c r="AN47" s="14" t="str">
        <f t="shared" si="25"/>
        <v/>
      </c>
      <c r="AO47" s="14" t="str">
        <f t="shared" si="25"/>
        <v/>
      </c>
      <c r="AP47" s="14" t="str">
        <f t="shared" si="25"/>
        <v/>
      </c>
      <c r="AQ47" s="14" t="str">
        <f t="shared" si="25"/>
        <v/>
      </c>
      <c r="AR47" s="14" t="str">
        <f t="shared" si="25"/>
        <v/>
      </c>
      <c r="AS47" s="14" t="str">
        <f t="shared" si="25"/>
        <v/>
      </c>
      <c r="AT47" s="14" t="str">
        <f t="shared" si="25"/>
        <v/>
      </c>
      <c r="AU47" s="14" t="str">
        <f t="shared" si="25"/>
        <v/>
      </c>
      <c r="AV47" s="14" t="str">
        <f t="shared" si="25"/>
        <v/>
      </c>
      <c r="AW47" s="14" t="str">
        <f t="shared" si="26"/>
        <v/>
      </c>
      <c r="AX47" s="14" t="str">
        <f t="shared" si="26"/>
        <v/>
      </c>
      <c r="AY47" s="14" t="str">
        <f t="shared" si="26"/>
        <v/>
      </c>
      <c r="AZ47" s="14" t="str">
        <f t="shared" si="26"/>
        <v/>
      </c>
      <c r="BA47" s="14" t="str">
        <f t="shared" si="26"/>
        <v/>
      </c>
      <c r="BB47" s="14" t="str">
        <f t="shared" si="26"/>
        <v/>
      </c>
      <c r="BC47" s="14" t="str">
        <f t="shared" si="26"/>
        <v/>
      </c>
      <c r="BD47" s="14" t="str">
        <f t="shared" si="26"/>
        <v/>
      </c>
      <c r="BE47" s="14" t="str">
        <f t="shared" si="26"/>
        <v/>
      </c>
      <c r="BF47" s="14" t="str">
        <f t="shared" si="26"/>
        <v/>
      </c>
      <c r="BG47" s="14" t="str">
        <f t="shared" si="26"/>
        <v/>
      </c>
      <c r="BH47" s="14" t="str">
        <f t="shared" si="26"/>
        <v/>
      </c>
    </row>
    <row r="48" spans="1:60" ht="16">
      <c r="A48" s="2">
        <f>'Project Plan'!A46</f>
        <v>45</v>
      </c>
      <c r="B48" s="2" t="str">
        <f>'Project Plan'!B46</f>
        <v>9. Workforce training</v>
      </c>
      <c r="C48" s="2" t="str">
        <f>'Project Plan'!C46</f>
        <v>Deliver practitioner training</v>
      </c>
      <c r="D48" s="2">
        <f>'Project Plan'!F46</f>
        <v>0</v>
      </c>
      <c r="E48" s="2" t="str">
        <f>'Project Plan'!G46</f>
        <v>Not started</v>
      </c>
      <c r="F48" s="8">
        <f>'Project Plan'!I46</f>
        <v>0</v>
      </c>
      <c r="G48" s="8">
        <f>'Project Plan'!J46</f>
        <v>0</v>
      </c>
      <c r="H48" s="3">
        <f>'Project Plan'!L46</f>
        <v>0</v>
      </c>
      <c r="I48" s="14">
        <f t="shared" si="22"/>
        <v>1</v>
      </c>
      <c r="J48" s="14" t="str">
        <f t="shared" si="22"/>
        <v/>
      </c>
      <c r="K48" s="14" t="str">
        <f t="shared" si="22"/>
        <v/>
      </c>
      <c r="L48" s="14" t="str">
        <f t="shared" si="22"/>
        <v/>
      </c>
      <c r="M48" s="14" t="str">
        <f t="shared" si="22"/>
        <v/>
      </c>
      <c r="N48" s="14" t="str">
        <f t="shared" si="22"/>
        <v/>
      </c>
      <c r="O48" s="14" t="str">
        <f t="shared" si="22"/>
        <v/>
      </c>
      <c r="P48" s="14" t="str">
        <f t="shared" si="22"/>
        <v/>
      </c>
      <c r="Q48" s="14" t="str">
        <f t="shared" si="22"/>
        <v/>
      </c>
      <c r="R48" s="14" t="str">
        <f t="shared" si="22"/>
        <v/>
      </c>
      <c r="S48" s="14" t="str">
        <f t="shared" si="23"/>
        <v/>
      </c>
      <c r="T48" s="14" t="str">
        <f t="shared" si="23"/>
        <v/>
      </c>
      <c r="U48" s="14" t="str">
        <f t="shared" si="23"/>
        <v/>
      </c>
      <c r="V48" s="14" t="str">
        <f t="shared" si="23"/>
        <v/>
      </c>
      <c r="W48" s="14" t="str">
        <f t="shared" si="23"/>
        <v/>
      </c>
      <c r="X48" s="14" t="str">
        <f t="shared" si="23"/>
        <v/>
      </c>
      <c r="Y48" s="14" t="str">
        <f t="shared" si="23"/>
        <v/>
      </c>
      <c r="Z48" s="14" t="str">
        <f t="shared" si="23"/>
        <v/>
      </c>
      <c r="AA48" s="14" t="str">
        <f t="shared" si="23"/>
        <v/>
      </c>
      <c r="AB48" s="14" t="str">
        <f t="shared" si="23"/>
        <v/>
      </c>
      <c r="AC48" s="14" t="str">
        <f t="shared" si="24"/>
        <v/>
      </c>
      <c r="AD48" s="14" t="str">
        <f t="shared" si="24"/>
        <v/>
      </c>
      <c r="AE48" s="14" t="str">
        <f t="shared" si="24"/>
        <v/>
      </c>
      <c r="AF48" s="14" t="str">
        <f t="shared" si="24"/>
        <v/>
      </c>
      <c r="AG48" s="14" t="str">
        <f t="shared" si="24"/>
        <v/>
      </c>
      <c r="AH48" s="14" t="str">
        <f t="shared" si="24"/>
        <v/>
      </c>
      <c r="AI48" s="14" t="str">
        <f t="shared" si="24"/>
        <v/>
      </c>
      <c r="AJ48" s="14" t="str">
        <f t="shared" si="24"/>
        <v/>
      </c>
      <c r="AK48" s="14" t="str">
        <f t="shared" si="24"/>
        <v/>
      </c>
      <c r="AL48" s="14" t="str">
        <f t="shared" si="24"/>
        <v/>
      </c>
      <c r="AM48" s="14" t="str">
        <f t="shared" si="25"/>
        <v/>
      </c>
      <c r="AN48" s="14" t="str">
        <f t="shared" si="25"/>
        <v/>
      </c>
      <c r="AO48" s="14" t="str">
        <f t="shared" si="25"/>
        <v/>
      </c>
      <c r="AP48" s="14" t="str">
        <f t="shared" si="25"/>
        <v/>
      </c>
      <c r="AQ48" s="14" t="str">
        <f t="shared" si="25"/>
        <v/>
      </c>
      <c r="AR48" s="14" t="str">
        <f t="shared" si="25"/>
        <v/>
      </c>
      <c r="AS48" s="14" t="str">
        <f t="shared" si="25"/>
        <v/>
      </c>
      <c r="AT48" s="14" t="str">
        <f t="shared" si="25"/>
        <v/>
      </c>
      <c r="AU48" s="14" t="str">
        <f t="shared" si="25"/>
        <v/>
      </c>
      <c r="AV48" s="14" t="str">
        <f t="shared" si="25"/>
        <v/>
      </c>
      <c r="AW48" s="14" t="str">
        <f t="shared" si="26"/>
        <v/>
      </c>
      <c r="AX48" s="14" t="str">
        <f t="shared" si="26"/>
        <v/>
      </c>
      <c r="AY48" s="14" t="str">
        <f t="shared" si="26"/>
        <v/>
      </c>
      <c r="AZ48" s="14" t="str">
        <f t="shared" si="26"/>
        <v/>
      </c>
      <c r="BA48" s="14" t="str">
        <f t="shared" si="26"/>
        <v/>
      </c>
      <c r="BB48" s="14" t="str">
        <f t="shared" si="26"/>
        <v/>
      </c>
      <c r="BC48" s="14" t="str">
        <f t="shared" si="26"/>
        <v/>
      </c>
      <c r="BD48" s="14" t="str">
        <f t="shared" si="26"/>
        <v/>
      </c>
      <c r="BE48" s="14" t="str">
        <f t="shared" si="26"/>
        <v/>
      </c>
      <c r="BF48" s="14" t="str">
        <f t="shared" si="26"/>
        <v/>
      </c>
      <c r="BG48" s="14" t="str">
        <f t="shared" si="26"/>
        <v/>
      </c>
      <c r="BH48" s="14" t="str">
        <f t="shared" si="26"/>
        <v/>
      </c>
    </row>
    <row r="49" spans="1:60" ht="16">
      <c r="A49" s="2">
        <f>'Project Plan'!A47</f>
        <v>46</v>
      </c>
      <c r="B49" s="2" t="str">
        <f>'Project Plan'!B47</f>
        <v>9. Workforce training</v>
      </c>
      <c r="C49" s="2" t="str">
        <f>'Project Plan'!C47</f>
        <v>Review training feedback</v>
      </c>
      <c r="D49" s="2">
        <f>'Project Plan'!F47</f>
        <v>0</v>
      </c>
      <c r="E49" s="2" t="str">
        <f>'Project Plan'!G47</f>
        <v>Not started</v>
      </c>
      <c r="F49" s="8">
        <f>'Project Plan'!I47</f>
        <v>0</v>
      </c>
      <c r="G49" s="8">
        <f>'Project Plan'!J47</f>
        <v>0</v>
      </c>
      <c r="H49" s="3">
        <f>'Project Plan'!L47</f>
        <v>0</v>
      </c>
      <c r="I49" s="14">
        <f t="shared" si="22"/>
        <v>1</v>
      </c>
      <c r="J49" s="14" t="str">
        <f t="shared" si="22"/>
        <v/>
      </c>
      <c r="K49" s="14" t="str">
        <f t="shared" si="22"/>
        <v/>
      </c>
      <c r="L49" s="14" t="str">
        <f t="shared" si="22"/>
        <v/>
      </c>
      <c r="M49" s="14" t="str">
        <f t="shared" si="22"/>
        <v/>
      </c>
      <c r="N49" s="14" t="str">
        <f t="shared" si="22"/>
        <v/>
      </c>
      <c r="O49" s="14" t="str">
        <f t="shared" si="22"/>
        <v/>
      </c>
      <c r="P49" s="14" t="str">
        <f t="shared" si="22"/>
        <v/>
      </c>
      <c r="Q49" s="14" t="str">
        <f t="shared" si="22"/>
        <v/>
      </c>
      <c r="R49" s="14" t="str">
        <f t="shared" si="22"/>
        <v/>
      </c>
      <c r="S49" s="14" t="str">
        <f t="shared" si="23"/>
        <v/>
      </c>
      <c r="T49" s="14" t="str">
        <f t="shared" si="23"/>
        <v/>
      </c>
      <c r="U49" s="14" t="str">
        <f t="shared" si="23"/>
        <v/>
      </c>
      <c r="V49" s="14" t="str">
        <f t="shared" si="23"/>
        <v/>
      </c>
      <c r="W49" s="14" t="str">
        <f t="shared" si="23"/>
        <v/>
      </c>
      <c r="X49" s="14" t="str">
        <f t="shared" si="23"/>
        <v/>
      </c>
      <c r="Y49" s="14" t="str">
        <f t="shared" si="23"/>
        <v/>
      </c>
      <c r="Z49" s="14" t="str">
        <f t="shared" si="23"/>
        <v/>
      </c>
      <c r="AA49" s="14" t="str">
        <f t="shared" si="23"/>
        <v/>
      </c>
      <c r="AB49" s="14" t="str">
        <f t="shared" si="23"/>
        <v/>
      </c>
      <c r="AC49" s="14" t="str">
        <f t="shared" si="24"/>
        <v/>
      </c>
      <c r="AD49" s="14" t="str">
        <f t="shared" si="24"/>
        <v/>
      </c>
      <c r="AE49" s="14" t="str">
        <f t="shared" si="24"/>
        <v/>
      </c>
      <c r="AF49" s="14" t="str">
        <f t="shared" si="24"/>
        <v/>
      </c>
      <c r="AG49" s="14" t="str">
        <f t="shared" si="24"/>
        <v/>
      </c>
      <c r="AH49" s="14" t="str">
        <f t="shared" si="24"/>
        <v/>
      </c>
      <c r="AI49" s="14" t="str">
        <f t="shared" si="24"/>
        <v/>
      </c>
      <c r="AJ49" s="14" t="str">
        <f t="shared" si="24"/>
        <v/>
      </c>
      <c r="AK49" s="14" t="str">
        <f t="shared" si="24"/>
        <v/>
      </c>
      <c r="AL49" s="14" t="str">
        <f t="shared" si="24"/>
        <v/>
      </c>
      <c r="AM49" s="14" t="str">
        <f t="shared" si="25"/>
        <v/>
      </c>
      <c r="AN49" s="14" t="str">
        <f t="shared" si="25"/>
        <v/>
      </c>
      <c r="AO49" s="14" t="str">
        <f t="shared" si="25"/>
        <v/>
      </c>
      <c r="AP49" s="14" t="str">
        <f t="shared" si="25"/>
        <v/>
      </c>
      <c r="AQ49" s="14" t="str">
        <f t="shared" si="25"/>
        <v/>
      </c>
      <c r="AR49" s="14" t="str">
        <f t="shared" si="25"/>
        <v/>
      </c>
      <c r="AS49" s="14" t="str">
        <f t="shared" si="25"/>
        <v/>
      </c>
      <c r="AT49" s="14" t="str">
        <f t="shared" si="25"/>
        <v/>
      </c>
      <c r="AU49" s="14" t="str">
        <f t="shared" si="25"/>
        <v/>
      </c>
      <c r="AV49" s="14" t="str">
        <f t="shared" si="25"/>
        <v/>
      </c>
      <c r="AW49" s="14" t="str">
        <f t="shared" si="26"/>
        <v/>
      </c>
      <c r="AX49" s="14" t="str">
        <f t="shared" si="26"/>
        <v/>
      </c>
      <c r="AY49" s="14" t="str">
        <f t="shared" si="26"/>
        <v/>
      </c>
      <c r="AZ49" s="14" t="str">
        <f t="shared" si="26"/>
        <v/>
      </c>
      <c r="BA49" s="14" t="str">
        <f t="shared" si="26"/>
        <v/>
      </c>
      <c r="BB49" s="14" t="str">
        <f t="shared" si="26"/>
        <v/>
      </c>
      <c r="BC49" s="14" t="str">
        <f t="shared" si="26"/>
        <v/>
      </c>
      <c r="BD49" s="14" t="str">
        <f t="shared" si="26"/>
        <v/>
      </c>
      <c r="BE49" s="14" t="str">
        <f t="shared" si="26"/>
        <v/>
      </c>
      <c r="BF49" s="14" t="str">
        <f t="shared" si="26"/>
        <v/>
      </c>
      <c r="BG49" s="14" t="str">
        <f t="shared" si="26"/>
        <v/>
      </c>
      <c r="BH49" s="14" t="str">
        <f t="shared" si="26"/>
        <v/>
      </c>
    </row>
    <row r="50" spans="1:60" ht="16">
      <c r="A50" s="2">
        <f>'Project Plan'!A48</f>
        <v>47</v>
      </c>
      <c r="B50" s="2" t="str">
        <f>'Project Plan'!B48</f>
        <v>10. Community distribution</v>
      </c>
      <c r="C50" s="2" t="str">
        <f>'Project Plan'!C48</f>
        <v>Map community distribution partners</v>
      </c>
      <c r="D50" s="2">
        <f>'Project Plan'!F48</f>
        <v>0</v>
      </c>
      <c r="E50" s="2" t="str">
        <f>'Project Plan'!G48</f>
        <v>Not started</v>
      </c>
      <c r="F50" s="8">
        <f>'Project Plan'!I48</f>
        <v>0</v>
      </c>
      <c r="G50" s="8">
        <f>'Project Plan'!J48</f>
        <v>0</v>
      </c>
      <c r="H50" s="3">
        <f>'Project Plan'!L48</f>
        <v>0</v>
      </c>
      <c r="I50" s="14">
        <f t="shared" si="22"/>
        <v>1</v>
      </c>
      <c r="J50" s="14" t="str">
        <f t="shared" si="22"/>
        <v/>
      </c>
      <c r="K50" s="14" t="str">
        <f t="shared" si="22"/>
        <v/>
      </c>
      <c r="L50" s="14" t="str">
        <f t="shared" si="22"/>
        <v/>
      </c>
      <c r="M50" s="14" t="str">
        <f t="shared" si="22"/>
        <v/>
      </c>
      <c r="N50" s="14" t="str">
        <f t="shared" si="22"/>
        <v/>
      </c>
      <c r="O50" s="14" t="str">
        <f t="shared" si="22"/>
        <v/>
      </c>
      <c r="P50" s="14" t="str">
        <f t="shared" si="22"/>
        <v/>
      </c>
      <c r="Q50" s="14" t="str">
        <f t="shared" si="22"/>
        <v/>
      </c>
      <c r="R50" s="14" t="str">
        <f t="shared" si="22"/>
        <v/>
      </c>
      <c r="S50" s="14" t="str">
        <f t="shared" si="23"/>
        <v/>
      </c>
      <c r="T50" s="14" t="str">
        <f t="shared" si="23"/>
        <v/>
      </c>
      <c r="U50" s="14" t="str">
        <f t="shared" si="23"/>
        <v/>
      </c>
      <c r="V50" s="14" t="str">
        <f t="shared" si="23"/>
        <v/>
      </c>
      <c r="W50" s="14" t="str">
        <f t="shared" si="23"/>
        <v/>
      </c>
      <c r="X50" s="14" t="str">
        <f t="shared" si="23"/>
        <v/>
      </c>
      <c r="Y50" s="14" t="str">
        <f t="shared" si="23"/>
        <v/>
      </c>
      <c r="Z50" s="14" t="str">
        <f t="shared" si="23"/>
        <v/>
      </c>
      <c r="AA50" s="14" t="str">
        <f t="shared" si="23"/>
        <v/>
      </c>
      <c r="AB50" s="14" t="str">
        <f t="shared" si="23"/>
        <v/>
      </c>
      <c r="AC50" s="14" t="str">
        <f t="shared" si="24"/>
        <v/>
      </c>
      <c r="AD50" s="14" t="str">
        <f t="shared" si="24"/>
        <v/>
      </c>
      <c r="AE50" s="14" t="str">
        <f t="shared" si="24"/>
        <v/>
      </c>
      <c r="AF50" s="14" t="str">
        <f t="shared" si="24"/>
        <v/>
      </c>
      <c r="AG50" s="14" t="str">
        <f t="shared" si="24"/>
        <v/>
      </c>
      <c r="AH50" s="14" t="str">
        <f t="shared" si="24"/>
        <v/>
      </c>
      <c r="AI50" s="14" t="str">
        <f t="shared" si="24"/>
        <v/>
      </c>
      <c r="AJ50" s="14" t="str">
        <f t="shared" si="24"/>
        <v/>
      </c>
      <c r="AK50" s="14" t="str">
        <f t="shared" si="24"/>
        <v/>
      </c>
      <c r="AL50" s="14" t="str">
        <f t="shared" si="24"/>
        <v/>
      </c>
      <c r="AM50" s="14" t="str">
        <f t="shared" si="25"/>
        <v/>
      </c>
      <c r="AN50" s="14" t="str">
        <f t="shared" si="25"/>
        <v/>
      </c>
      <c r="AO50" s="14" t="str">
        <f t="shared" si="25"/>
        <v/>
      </c>
      <c r="AP50" s="14" t="str">
        <f t="shared" si="25"/>
        <v/>
      </c>
      <c r="AQ50" s="14" t="str">
        <f t="shared" si="25"/>
        <v/>
      </c>
      <c r="AR50" s="14" t="str">
        <f t="shared" si="25"/>
        <v/>
      </c>
      <c r="AS50" s="14" t="str">
        <f t="shared" si="25"/>
        <v/>
      </c>
      <c r="AT50" s="14" t="str">
        <f t="shared" si="25"/>
        <v/>
      </c>
      <c r="AU50" s="14" t="str">
        <f t="shared" si="25"/>
        <v/>
      </c>
      <c r="AV50" s="14" t="str">
        <f t="shared" si="25"/>
        <v/>
      </c>
      <c r="AW50" s="14" t="str">
        <f t="shared" si="26"/>
        <v/>
      </c>
      <c r="AX50" s="14" t="str">
        <f t="shared" si="26"/>
        <v/>
      </c>
      <c r="AY50" s="14" t="str">
        <f t="shared" si="26"/>
        <v/>
      </c>
      <c r="AZ50" s="14" t="str">
        <f t="shared" si="26"/>
        <v/>
      </c>
      <c r="BA50" s="14" t="str">
        <f t="shared" si="26"/>
        <v/>
      </c>
      <c r="BB50" s="14" t="str">
        <f t="shared" si="26"/>
        <v/>
      </c>
      <c r="BC50" s="14" t="str">
        <f t="shared" si="26"/>
        <v/>
      </c>
      <c r="BD50" s="14" t="str">
        <f t="shared" si="26"/>
        <v/>
      </c>
      <c r="BE50" s="14" t="str">
        <f t="shared" si="26"/>
        <v/>
      </c>
      <c r="BF50" s="14" t="str">
        <f t="shared" si="26"/>
        <v/>
      </c>
      <c r="BG50" s="14" t="str">
        <f t="shared" si="26"/>
        <v/>
      </c>
      <c r="BH50" s="14" t="str">
        <f t="shared" si="26"/>
        <v/>
      </c>
    </row>
    <row r="51" spans="1:60" ht="16">
      <c r="A51" s="2">
        <f>'Project Plan'!A49</f>
        <v>48</v>
      </c>
      <c r="B51" s="2" t="str">
        <f>'Project Plan'!B49</f>
        <v>10. Community distribution</v>
      </c>
      <c r="C51" s="2" t="str">
        <f>'Project Plan'!C49</f>
        <v>Set distribution quantities by route</v>
      </c>
      <c r="D51" s="2">
        <f>'Project Plan'!F49</f>
        <v>0</v>
      </c>
      <c r="E51" s="2" t="str">
        <f>'Project Plan'!G49</f>
        <v>Not started</v>
      </c>
      <c r="F51" s="8">
        <f>'Project Plan'!I49</f>
        <v>0</v>
      </c>
      <c r="G51" s="8">
        <f>'Project Plan'!J49</f>
        <v>0</v>
      </c>
      <c r="H51" s="3">
        <f>'Project Plan'!L49</f>
        <v>0</v>
      </c>
      <c r="I51" s="14">
        <f t="shared" si="22"/>
        <v>1</v>
      </c>
      <c r="J51" s="14" t="str">
        <f t="shared" si="22"/>
        <v/>
      </c>
      <c r="K51" s="14" t="str">
        <f t="shared" si="22"/>
        <v/>
      </c>
      <c r="L51" s="14" t="str">
        <f t="shared" si="22"/>
        <v/>
      </c>
      <c r="M51" s="14" t="str">
        <f t="shared" si="22"/>
        <v/>
      </c>
      <c r="N51" s="14" t="str">
        <f t="shared" si="22"/>
        <v/>
      </c>
      <c r="O51" s="14" t="str">
        <f t="shared" si="22"/>
        <v/>
      </c>
      <c r="P51" s="14" t="str">
        <f t="shared" si="22"/>
        <v/>
      </c>
      <c r="Q51" s="14" t="str">
        <f t="shared" si="22"/>
        <v/>
      </c>
      <c r="R51" s="14" t="str">
        <f t="shared" si="22"/>
        <v/>
      </c>
      <c r="S51" s="14" t="str">
        <f t="shared" si="23"/>
        <v/>
      </c>
      <c r="T51" s="14" t="str">
        <f t="shared" si="23"/>
        <v/>
      </c>
      <c r="U51" s="14" t="str">
        <f t="shared" si="23"/>
        <v/>
      </c>
      <c r="V51" s="14" t="str">
        <f t="shared" si="23"/>
        <v/>
      </c>
      <c r="W51" s="14" t="str">
        <f t="shared" si="23"/>
        <v/>
      </c>
      <c r="X51" s="14" t="str">
        <f t="shared" si="23"/>
        <v/>
      </c>
      <c r="Y51" s="14" t="str">
        <f t="shared" si="23"/>
        <v/>
      </c>
      <c r="Z51" s="14" t="str">
        <f t="shared" si="23"/>
        <v/>
      </c>
      <c r="AA51" s="14" t="str">
        <f t="shared" si="23"/>
        <v/>
      </c>
      <c r="AB51" s="14" t="str">
        <f t="shared" si="23"/>
        <v/>
      </c>
      <c r="AC51" s="14" t="str">
        <f t="shared" si="24"/>
        <v/>
      </c>
      <c r="AD51" s="14" t="str">
        <f t="shared" si="24"/>
        <v/>
      </c>
      <c r="AE51" s="14" t="str">
        <f t="shared" si="24"/>
        <v/>
      </c>
      <c r="AF51" s="14" t="str">
        <f t="shared" si="24"/>
        <v/>
      </c>
      <c r="AG51" s="14" t="str">
        <f t="shared" si="24"/>
        <v/>
      </c>
      <c r="AH51" s="14" t="str">
        <f t="shared" si="24"/>
        <v/>
      </c>
      <c r="AI51" s="14" t="str">
        <f t="shared" si="24"/>
        <v/>
      </c>
      <c r="AJ51" s="14" t="str">
        <f t="shared" si="24"/>
        <v/>
      </c>
      <c r="AK51" s="14" t="str">
        <f t="shared" si="24"/>
        <v/>
      </c>
      <c r="AL51" s="14" t="str">
        <f t="shared" si="24"/>
        <v/>
      </c>
      <c r="AM51" s="14" t="str">
        <f t="shared" si="25"/>
        <v/>
      </c>
      <c r="AN51" s="14" t="str">
        <f t="shared" si="25"/>
        <v/>
      </c>
      <c r="AO51" s="14" t="str">
        <f t="shared" si="25"/>
        <v/>
      </c>
      <c r="AP51" s="14" t="str">
        <f t="shared" si="25"/>
        <v/>
      </c>
      <c r="AQ51" s="14" t="str">
        <f t="shared" si="25"/>
        <v/>
      </c>
      <c r="AR51" s="14" t="str">
        <f t="shared" si="25"/>
        <v/>
      </c>
      <c r="AS51" s="14" t="str">
        <f t="shared" si="25"/>
        <v/>
      </c>
      <c r="AT51" s="14" t="str">
        <f t="shared" si="25"/>
        <v/>
      </c>
      <c r="AU51" s="14" t="str">
        <f t="shared" si="25"/>
        <v/>
      </c>
      <c r="AV51" s="14" t="str">
        <f t="shared" si="25"/>
        <v/>
      </c>
      <c r="AW51" s="14" t="str">
        <f t="shared" si="26"/>
        <v/>
      </c>
      <c r="AX51" s="14" t="str">
        <f t="shared" si="26"/>
        <v/>
      </c>
      <c r="AY51" s="14" t="str">
        <f t="shared" si="26"/>
        <v/>
      </c>
      <c r="AZ51" s="14" t="str">
        <f t="shared" si="26"/>
        <v/>
      </c>
      <c r="BA51" s="14" t="str">
        <f t="shared" si="26"/>
        <v/>
      </c>
      <c r="BB51" s="14" t="str">
        <f t="shared" si="26"/>
        <v/>
      </c>
      <c r="BC51" s="14" t="str">
        <f t="shared" si="26"/>
        <v/>
      </c>
      <c r="BD51" s="14" t="str">
        <f t="shared" si="26"/>
        <v/>
      </c>
      <c r="BE51" s="14" t="str">
        <f t="shared" si="26"/>
        <v/>
      </c>
      <c r="BF51" s="14" t="str">
        <f t="shared" si="26"/>
        <v/>
      </c>
      <c r="BG51" s="14" t="str">
        <f t="shared" si="26"/>
        <v/>
      </c>
      <c r="BH51" s="14" t="str">
        <f t="shared" si="26"/>
        <v/>
      </c>
    </row>
    <row r="52" spans="1:60" ht="16">
      <c r="A52" s="2">
        <f>'Project Plan'!A50</f>
        <v>49</v>
      </c>
      <c r="B52" s="2" t="str">
        <f>'Project Plan'!B50</f>
        <v>10. Community distribution</v>
      </c>
      <c r="C52" s="2" t="str">
        <f>'Project Plan'!C50</f>
        <v>Brief distribution partners</v>
      </c>
      <c r="D52" s="2">
        <f>'Project Plan'!F50</f>
        <v>0</v>
      </c>
      <c r="E52" s="2" t="str">
        <f>'Project Plan'!G50</f>
        <v>Not started</v>
      </c>
      <c r="F52" s="8">
        <f>'Project Plan'!I50</f>
        <v>0</v>
      </c>
      <c r="G52" s="8">
        <f>'Project Plan'!J50</f>
        <v>0</v>
      </c>
      <c r="H52" s="3">
        <f>'Project Plan'!L50</f>
        <v>0</v>
      </c>
      <c r="I52" s="14">
        <f t="shared" si="22"/>
        <v>1</v>
      </c>
      <c r="J52" s="14" t="str">
        <f t="shared" si="22"/>
        <v/>
      </c>
      <c r="K52" s="14" t="str">
        <f t="shared" si="22"/>
        <v/>
      </c>
      <c r="L52" s="14" t="str">
        <f t="shared" si="22"/>
        <v/>
      </c>
      <c r="M52" s="14" t="str">
        <f t="shared" si="22"/>
        <v/>
      </c>
      <c r="N52" s="14" t="str">
        <f t="shared" si="22"/>
        <v/>
      </c>
      <c r="O52" s="14" t="str">
        <f t="shared" si="22"/>
        <v/>
      </c>
      <c r="P52" s="14" t="str">
        <f t="shared" si="22"/>
        <v/>
      </c>
      <c r="Q52" s="14" t="str">
        <f t="shared" si="22"/>
        <v/>
      </c>
      <c r="R52" s="14" t="str">
        <f t="shared" si="22"/>
        <v/>
      </c>
      <c r="S52" s="14" t="str">
        <f t="shared" si="23"/>
        <v/>
      </c>
      <c r="T52" s="14" t="str">
        <f t="shared" si="23"/>
        <v/>
      </c>
      <c r="U52" s="14" t="str">
        <f t="shared" si="23"/>
        <v/>
      </c>
      <c r="V52" s="14" t="str">
        <f t="shared" si="23"/>
        <v/>
      </c>
      <c r="W52" s="14" t="str">
        <f t="shared" si="23"/>
        <v/>
      </c>
      <c r="X52" s="14" t="str">
        <f t="shared" si="23"/>
        <v/>
      </c>
      <c r="Y52" s="14" t="str">
        <f t="shared" si="23"/>
        <v/>
      </c>
      <c r="Z52" s="14" t="str">
        <f t="shared" si="23"/>
        <v/>
      </c>
      <c r="AA52" s="14" t="str">
        <f t="shared" si="23"/>
        <v/>
      </c>
      <c r="AB52" s="14" t="str">
        <f t="shared" si="23"/>
        <v/>
      </c>
      <c r="AC52" s="14" t="str">
        <f t="shared" si="24"/>
        <v/>
      </c>
      <c r="AD52" s="14" t="str">
        <f t="shared" si="24"/>
        <v/>
      </c>
      <c r="AE52" s="14" t="str">
        <f t="shared" si="24"/>
        <v/>
      </c>
      <c r="AF52" s="14" t="str">
        <f t="shared" si="24"/>
        <v/>
      </c>
      <c r="AG52" s="14" t="str">
        <f t="shared" si="24"/>
        <v/>
      </c>
      <c r="AH52" s="14" t="str">
        <f t="shared" si="24"/>
        <v/>
      </c>
      <c r="AI52" s="14" t="str">
        <f t="shared" si="24"/>
        <v/>
      </c>
      <c r="AJ52" s="14" t="str">
        <f t="shared" si="24"/>
        <v/>
      </c>
      <c r="AK52" s="14" t="str">
        <f t="shared" si="24"/>
        <v/>
      </c>
      <c r="AL52" s="14" t="str">
        <f t="shared" si="24"/>
        <v/>
      </c>
      <c r="AM52" s="14" t="str">
        <f t="shared" si="25"/>
        <v/>
      </c>
      <c r="AN52" s="14" t="str">
        <f t="shared" si="25"/>
        <v/>
      </c>
      <c r="AO52" s="14" t="str">
        <f t="shared" si="25"/>
        <v/>
      </c>
      <c r="AP52" s="14" t="str">
        <f t="shared" si="25"/>
        <v/>
      </c>
      <c r="AQ52" s="14" t="str">
        <f t="shared" si="25"/>
        <v/>
      </c>
      <c r="AR52" s="14" t="str">
        <f t="shared" si="25"/>
        <v/>
      </c>
      <c r="AS52" s="14" t="str">
        <f t="shared" si="25"/>
        <v/>
      </c>
      <c r="AT52" s="14" t="str">
        <f t="shared" si="25"/>
        <v/>
      </c>
      <c r="AU52" s="14" t="str">
        <f t="shared" si="25"/>
        <v/>
      </c>
      <c r="AV52" s="14" t="str">
        <f t="shared" si="25"/>
        <v/>
      </c>
      <c r="AW52" s="14" t="str">
        <f t="shared" si="26"/>
        <v/>
      </c>
      <c r="AX52" s="14" t="str">
        <f t="shared" si="26"/>
        <v/>
      </c>
      <c r="AY52" s="14" t="str">
        <f t="shared" si="26"/>
        <v/>
      </c>
      <c r="AZ52" s="14" t="str">
        <f t="shared" si="26"/>
        <v/>
      </c>
      <c r="BA52" s="14" t="str">
        <f t="shared" si="26"/>
        <v/>
      </c>
      <c r="BB52" s="14" t="str">
        <f t="shared" si="26"/>
        <v/>
      </c>
      <c r="BC52" s="14" t="str">
        <f t="shared" si="26"/>
        <v/>
      </c>
      <c r="BD52" s="14" t="str">
        <f t="shared" si="26"/>
        <v/>
      </c>
      <c r="BE52" s="14" t="str">
        <f t="shared" si="26"/>
        <v/>
      </c>
      <c r="BF52" s="14" t="str">
        <f t="shared" si="26"/>
        <v/>
      </c>
      <c r="BG52" s="14" t="str">
        <f t="shared" si="26"/>
        <v/>
      </c>
      <c r="BH52" s="14" t="str">
        <f t="shared" si="26"/>
        <v/>
      </c>
    </row>
    <row r="53" spans="1:60" ht="16">
      <c r="A53" s="2">
        <f>'Project Plan'!A51</f>
        <v>50</v>
      </c>
      <c r="B53" s="2" t="str">
        <f>'Project Plan'!B51</f>
        <v>10. Community distribution</v>
      </c>
      <c r="C53" s="2" t="str">
        <f>'Project Plan'!C51</f>
        <v>Dispatch materials</v>
      </c>
      <c r="D53" s="2">
        <f>'Project Plan'!F51</f>
        <v>0</v>
      </c>
      <c r="E53" s="2" t="str">
        <f>'Project Plan'!G51</f>
        <v>Not started</v>
      </c>
      <c r="F53" s="8">
        <f>'Project Plan'!I51</f>
        <v>0</v>
      </c>
      <c r="G53" s="8">
        <f>'Project Plan'!J51</f>
        <v>0</v>
      </c>
      <c r="H53" s="3">
        <f>'Project Plan'!L51</f>
        <v>0</v>
      </c>
      <c r="I53" s="14">
        <f t="shared" si="22"/>
        <v>1</v>
      </c>
      <c r="J53" s="14" t="str">
        <f t="shared" si="22"/>
        <v/>
      </c>
      <c r="K53" s="14" t="str">
        <f t="shared" si="22"/>
        <v/>
      </c>
      <c r="L53" s="14" t="str">
        <f t="shared" si="22"/>
        <v/>
      </c>
      <c r="M53" s="14" t="str">
        <f t="shared" si="22"/>
        <v/>
      </c>
      <c r="N53" s="14" t="str">
        <f t="shared" si="22"/>
        <v/>
      </c>
      <c r="O53" s="14" t="str">
        <f t="shared" si="22"/>
        <v/>
      </c>
      <c r="P53" s="14" t="str">
        <f t="shared" si="22"/>
        <v/>
      </c>
      <c r="Q53" s="14" t="str">
        <f t="shared" si="22"/>
        <v/>
      </c>
      <c r="R53" s="14" t="str">
        <f t="shared" si="22"/>
        <v/>
      </c>
      <c r="S53" s="14" t="str">
        <f t="shared" si="23"/>
        <v/>
      </c>
      <c r="T53" s="14" t="str">
        <f t="shared" si="23"/>
        <v/>
      </c>
      <c r="U53" s="14" t="str">
        <f t="shared" si="23"/>
        <v/>
      </c>
      <c r="V53" s="14" t="str">
        <f t="shared" si="23"/>
        <v/>
      </c>
      <c r="W53" s="14" t="str">
        <f t="shared" si="23"/>
        <v/>
      </c>
      <c r="X53" s="14" t="str">
        <f t="shared" si="23"/>
        <v/>
      </c>
      <c r="Y53" s="14" t="str">
        <f t="shared" si="23"/>
        <v/>
      </c>
      <c r="Z53" s="14" t="str">
        <f t="shared" si="23"/>
        <v/>
      </c>
      <c r="AA53" s="14" t="str">
        <f t="shared" si="23"/>
        <v/>
      </c>
      <c r="AB53" s="14" t="str">
        <f t="shared" si="23"/>
        <v/>
      </c>
      <c r="AC53" s="14" t="str">
        <f t="shared" si="24"/>
        <v/>
      </c>
      <c r="AD53" s="14" t="str">
        <f t="shared" si="24"/>
        <v/>
      </c>
      <c r="AE53" s="14" t="str">
        <f t="shared" si="24"/>
        <v/>
      </c>
      <c r="AF53" s="14" t="str">
        <f t="shared" si="24"/>
        <v/>
      </c>
      <c r="AG53" s="14" t="str">
        <f t="shared" si="24"/>
        <v/>
      </c>
      <c r="AH53" s="14" t="str">
        <f t="shared" si="24"/>
        <v/>
      </c>
      <c r="AI53" s="14" t="str">
        <f t="shared" si="24"/>
        <v/>
      </c>
      <c r="AJ53" s="14" t="str">
        <f t="shared" si="24"/>
        <v/>
      </c>
      <c r="AK53" s="14" t="str">
        <f t="shared" si="24"/>
        <v/>
      </c>
      <c r="AL53" s="14" t="str">
        <f t="shared" si="24"/>
        <v/>
      </c>
      <c r="AM53" s="14" t="str">
        <f t="shared" si="25"/>
        <v/>
      </c>
      <c r="AN53" s="14" t="str">
        <f t="shared" si="25"/>
        <v/>
      </c>
      <c r="AO53" s="14" t="str">
        <f t="shared" si="25"/>
        <v/>
      </c>
      <c r="AP53" s="14" t="str">
        <f t="shared" si="25"/>
        <v/>
      </c>
      <c r="AQ53" s="14" t="str">
        <f t="shared" si="25"/>
        <v/>
      </c>
      <c r="AR53" s="14" t="str">
        <f t="shared" si="25"/>
        <v/>
      </c>
      <c r="AS53" s="14" t="str">
        <f t="shared" si="25"/>
        <v/>
      </c>
      <c r="AT53" s="14" t="str">
        <f t="shared" si="25"/>
        <v/>
      </c>
      <c r="AU53" s="14" t="str">
        <f t="shared" si="25"/>
        <v/>
      </c>
      <c r="AV53" s="14" t="str">
        <f t="shared" si="25"/>
        <v/>
      </c>
      <c r="AW53" s="14" t="str">
        <f t="shared" si="26"/>
        <v/>
      </c>
      <c r="AX53" s="14" t="str">
        <f t="shared" si="26"/>
        <v/>
      </c>
      <c r="AY53" s="14" t="str">
        <f t="shared" si="26"/>
        <v/>
      </c>
      <c r="AZ53" s="14" t="str">
        <f t="shared" si="26"/>
        <v/>
      </c>
      <c r="BA53" s="14" t="str">
        <f t="shared" si="26"/>
        <v/>
      </c>
      <c r="BB53" s="14" t="str">
        <f t="shared" si="26"/>
        <v/>
      </c>
      <c r="BC53" s="14" t="str">
        <f t="shared" si="26"/>
        <v/>
      </c>
      <c r="BD53" s="14" t="str">
        <f t="shared" si="26"/>
        <v/>
      </c>
      <c r="BE53" s="14" t="str">
        <f t="shared" si="26"/>
        <v/>
      </c>
      <c r="BF53" s="14" t="str">
        <f t="shared" si="26"/>
        <v/>
      </c>
      <c r="BG53" s="14" t="str">
        <f t="shared" si="26"/>
        <v/>
      </c>
      <c r="BH53" s="14" t="str">
        <f t="shared" si="26"/>
        <v/>
      </c>
    </row>
    <row r="54" spans="1:60" ht="16">
      <c r="A54" s="2">
        <f>'Project Plan'!A52</f>
        <v>51</v>
      </c>
      <c r="B54" s="2" t="str">
        <f>'Project Plan'!B52</f>
        <v>10. Community distribution</v>
      </c>
      <c r="C54" s="2" t="str">
        <f>'Project Plan'!C52</f>
        <v>Run regular stock checks</v>
      </c>
      <c r="D54" s="2">
        <f>'Project Plan'!F52</f>
        <v>0</v>
      </c>
      <c r="E54" s="2" t="str">
        <f>'Project Plan'!G52</f>
        <v>Not started</v>
      </c>
      <c r="F54" s="8">
        <f>'Project Plan'!I52</f>
        <v>0</v>
      </c>
      <c r="G54" s="8">
        <f>'Project Plan'!J52</f>
        <v>0</v>
      </c>
      <c r="H54" s="3">
        <f>'Project Plan'!L52</f>
        <v>0</v>
      </c>
      <c r="I54" s="14">
        <f t="shared" ref="I54:R63" si="27">IF(AND(I$2&lt;=$G54,I$2+6&gt;=$F54),1,"")</f>
        <v>1</v>
      </c>
      <c r="J54" s="14" t="str">
        <f t="shared" si="27"/>
        <v/>
      </c>
      <c r="K54" s="14" t="str">
        <f t="shared" si="27"/>
        <v/>
      </c>
      <c r="L54" s="14" t="str">
        <f t="shared" si="27"/>
        <v/>
      </c>
      <c r="M54" s="14" t="str">
        <f t="shared" si="27"/>
        <v/>
      </c>
      <c r="N54" s="14" t="str">
        <f t="shared" si="27"/>
        <v/>
      </c>
      <c r="O54" s="14" t="str">
        <f t="shared" si="27"/>
        <v/>
      </c>
      <c r="P54" s="14" t="str">
        <f t="shared" si="27"/>
        <v/>
      </c>
      <c r="Q54" s="14" t="str">
        <f t="shared" si="27"/>
        <v/>
      </c>
      <c r="R54" s="14" t="str">
        <f t="shared" si="27"/>
        <v/>
      </c>
      <c r="S54" s="14" t="str">
        <f t="shared" ref="S54:AB63" si="28">IF(AND(S$2&lt;=$G54,S$2+6&gt;=$F54),1,"")</f>
        <v/>
      </c>
      <c r="T54" s="14" t="str">
        <f t="shared" si="28"/>
        <v/>
      </c>
      <c r="U54" s="14" t="str">
        <f t="shared" si="28"/>
        <v/>
      </c>
      <c r="V54" s="14" t="str">
        <f t="shared" si="28"/>
        <v/>
      </c>
      <c r="W54" s="14" t="str">
        <f t="shared" si="28"/>
        <v/>
      </c>
      <c r="X54" s="14" t="str">
        <f t="shared" si="28"/>
        <v/>
      </c>
      <c r="Y54" s="14" t="str">
        <f t="shared" si="28"/>
        <v/>
      </c>
      <c r="Z54" s="14" t="str">
        <f t="shared" si="28"/>
        <v/>
      </c>
      <c r="AA54" s="14" t="str">
        <f t="shared" si="28"/>
        <v/>
      </c>
      <c r="AB54" s="14" t="str">
        <f t="shared" si="28"/>
        <v/>
      </c>
      <c r="AC54" s="14" t="str">
        <f t="shared" ref="AC54:AL63" si="29">IF(AND(AC$2&lt;=$G54,AC$2+6&gt;=$F54),1,"")</f>
        <v/>
      </c>
      <c r="AD54" s="14" t="str">
        <f t="shared" si="29"/>
        <v/>
      </c>
      <c r="AE54" s="14" t="str">
        <f t="shared" si="29"/>
        <v/>
      </c>
      <c r="AF54" s="14" t="str">
        <f t="shared" si="29"/>
        <v/>
      </c>
      <c r="AG54" s="14" t="str">
        <f t="shared" si="29"/>
        <v/>
      </c>
      <c r="AH54" s="14" t="str">
        <f t="shared" si="29"/>
        <v/>
      </c>
      <c r="AI54" s="14" t="str">
        <f t="shared" si="29"/>
        <v/>
      </c>
      <c r="AJ54" s="14" t="str">
        <f t="shared" si="29"/>
        <v/>
      </c>
      <c r="AK54" s="14" t="str">
        <f t="shared" si="29"/>
        <v/>
      </c>
      <c r="AL54" s="14" t="str">
        <f t="shared" si="29"/>
        <v/>
      </c>
      <c r="AM54" s="14" t="str">
        <f t="shared" ref="AM54:AV63" si="30">IF(AND(AM$2&lt;=$G54,AM$2+6&gt;=$F54),1,"")</f>
        <v/>
      </c>
      <c r="AN54" s="14" t="str">
        <f t="shared" si="30"/>
        <v/>
      </c>
      <c r="AO54" s="14" t="str">
        <f t="shared" si="30"/>
        <v/>
      </c>
      <c r="AP54" s="14" t="str">
        <f t="shared" si="30"/>
        <v/>
      </c>
      <c r="AQ54" s="14" t="str">
        <f t="shared" si="30"/>
        <v/>
      </c>
      <c r="AR54" s="14" t="str">
        <f t="shared" si="30"/>
        <v/>
      </c>
      <c r="AS54" s="14" t="str">
        <f t="shared" si="30"/>
        <v/>
      </c>
      <c r="AT54" s="14" t="str">
        <f t="shared" si="30"/>
        <v/>
      </c>
      <c r="AU54" s="14" t="str">
        <f t="shared" si="30"/>
        <v/>
      </c>
      <c r="AV54" s="14" t="str">
        <f t="shared" si="30"/>
        <v/>
      </c>
      <c r="AW54" s="14" t="str">
        <f t="shared" ref="AW54:BH63" si="31">IF(AND(AW$2&lt;=$G54,AW$2+6&gt;=$F54),1,"")</f>
        <v/>
      </c>
      <c r="AX54" s="14" t="str">
        <f t="shared" si="31"/>
        <v/>
      </c>
      <c r="AY54" s="14" t="str">
        <f t="shared" si="31"/>
        <v/>
      </c>
      <c r="AZ54" s="14" t="str">
        <f t="shared" si="31"/>
        <v/>
      </c>
      <c r="BA54" s="14" t="str">
        <f t="shared" si="31"/>
        <v/>
      </c>
      <c r="BB54" s="14" t="str">
        <f t="shared" si="31"/>
        <v/>
      </c>
      <c r="BC54" s="14" t="str">
        <f t="shared" si="31"/>
        <v/>
      </c>
      <c r="BD54" s="14" t="str">
        <f t="shared" si="31"/>
        <v/>
      </c>
      <c r="BE54" s="14" t="str">
        <f t="shared" si="31"/>
        <v/>
      </c>
      <c r="BF54" s="14" t="str">
        <f t="shared" si="31"/>
        <v/>
      </c>
      <c r="BG54" s="14" t="str">
        <f t="shared" si="31"/>
        <v/>
      </c>
      <c r="BH54" s="14" t="str">
        <f t="shared" si="31"/>
        <v/>
      </c>
    </row>
    <row r="55" spans="1:60" ht="32">
      <c r="A55" s="2">
        <f>'Project Plan'!A53</f>
        <v>52</v>
      </c>
      <c r="B55" s="2" t="str">
        <f>'Project Plan'!B53</f>
        <v>11. Parent workshops</v>
      </c>
      <c r="C55" s="2" t="str">
        <f>'Project Plan'!C53</f>
        <v>Confirm workshop model and target audience</v>
      </c>
      <c r="D55" s="2">
        <f>'Project Plan'!F53</f>
        <v>0</v>
      </c>
      <c r="E55" s="2" t="str">
        <f>'Project Plan'!G53</f>
        <v>Not started</v>
      </c>
      <c r="F55" s="8">
        <f>'Project Plan'!I53</f>
        <v>0</v>
      </c>
      <c r="G55" s="8">
        <f>'Project Plan'!J53</f>
        <v>0</v>
      </c>
      <c r="H55" s="3">
        <f>'Project Plan'!L53</f>
        <v>0</v>
      </c>
      <c r="I55" s="14">
        <f t="shared" si="27"/>
        <v>1</v>
      </c>
      <c r="J55" s="14" t="str">
        <f t="shared" si="27"/>
        <v/>
      </c>
      <c r="K55" s="14" t="str">
        <f t="shared" si="27"/>
        <v/>
      </c>
      <c r="L55" s="14" t="str">
        <f t="shared" si="27"/>
        <v/>
      </c>
      <c r="M55" s="14" t="str">
        <f t="shared" si="27"/>
        <v/>
      </c>
      <c r="N55" s="14" t="str">
        <f t="shared" si="27"/>
        <v/>
      </c>
      <c r="O55" s="14" t="str">
        <f t="shared" si="27"/>
        <v/>
      </c>
      <c r="P55" s="14" t="str">
        <f t="shared" si="27"/>
        <v/>
      </c>
      <c r="Q55" s="14" t="str">
        <f t="shared" si="27"/>
        <v/>
      </c>
      <c r="R55" s="14" t="str">
        <f t="shared" si="27"/>
        <v/>
      </c>
      <c r="S55" s="14" t="str">
        <f t="shared" si="28"/>
        <v/>
      </c>
      <c r="T55" s="14" t="str">
        <f t="shared" si="28"/>
        <v/>
      </c>
      <c r="U55" s="14" t="str">
        <f t="shared" si="28"/>
        <v/>
      </c>
      <c r="V55" s="14" t="str">
        <f t="shared" si="28"/>
        <v/>
      </c>
      <c r="W55" s="14" t="str">
        <f t="shared" si="28"/>
        <v/>
      </c>
      <c r="X55" s="14" t="str">
        <f t="shared" si="28"/>
        <v/>
      </c>
      <c r="Y55" s="14" t="str">
        <f t="shared" si="28"/>
        <v/>
      </c>
      <c r="Z55" s="14" t="str">
        <f t="shared" si="28"/>
        <v/>
      </c>
      <c r="AA55" s="14" t="str">
        <f t="shared" si="28"/>
        <v/>
      </c>
      <c r="AB55" s="14" t="str">
        <f t="shared" si="28"/>
        <v/>
      </c>
      <c r="AC55" s="14" t="str">
        <f t="shared" si="29"/>
        <v/>
      </c>
      <c r="AD55" s="14" t="str">
        <f t="shared" si="29"/>
        <v/>
      </c>
      <c r="AE55" s="14" t="str">
        <f t="shared" si="29"/>
        <v/>
      </c>
      <c r="AF55" s="14" t="str">
        <f t="shared" si="29"/>
        <v/>
      </c>
      <c r="AG55" s="14" t="str">
        <f t="shared" si="29"/>
        <v/>
      </c>
      <c r="AH55" s="14" t="str">
        <f t="shared" si="29"/>
        <v/>
      </c>
      <c r="AI55" s="14" t="str">
        <f t="shared" si="29"/>
        <v/>
      </c>
      <c r="AJ55" s="14" t="str">
        <f t="shared" si="29"/>
        <v/>
      </c>
      <c r="AK55" s="14" t="str">
        <f t="shared" si="29"/>
        <v/>
      </c>
      <c r="AL55" s="14" t="str">
        <f t="shared" si="29"/>
        <v/>
      </c>
      <c r="AM55" s="14" t="str">
        <f t="shared" si="30"/>
        <v/>
      </c>
      <c r="AN55" s="14" t="str">
        <f t="shared" si="30"/>
        <v/>
      </c>
      <c r="AO55" s="14" t="str">
        <f t="shared" si="30"/>
        <v/>
      </c>
      <c r="AP55" s="14" t="str">
        <f t="shared" si="30"/>
        <v/>
      </c>
      <c r="AQ55" s="14" t="str">
        <f t="shared" si="30"/>
        <v/>
      </c>
      <c r="AR55" s="14" t="str">
        <f t="shared" si="30"/>
        <v/>
      </c>
      <c r="AS55" s="14" t="str">
        <f t="shared" si="30"/>
        <v/>
      </c>
      <c r="AT55" s="14" t="str">
        <f t="shared" si="30"/>
        <v/>
      </c>
      <c r="AU55" s="14" t="str">
        <f t="shared" si="30"/>
        <v/>
      </c>
      <c r="AV55" s="14" t="str">
        <f t="shared" si="30"/>
        <v/>
      </c>
      <c r="AW55" s="14" t="str">
        <f t="shared" si="31"/>
        <v/>
      </c>
      <c r="AX55" s="14" t="str">
        <f t="shared" si="31"/>
        <v/>
      </c>
      <c r="AY55" s="14" t="str">
        <f t="shared" si="31"/>
        <v/>
      </c>
      <c r="AZ55" s="14" t="str">
        <f t="shared" si="31"/>
        <v/>
      </c>
      <c r="BA55" s="14" t="str">
        <f t="shared" si="31"/>
        <v/>
      </c>
      <c r="BB55" s="14" t="str">
        <f t="shared" si="31"/>
        <v/>
      </c>
      <c r="BC55" s="14" t="str">
        <f t="shared" si="31"/>
        <v/>
      </c>
      <c r="BD55" s="14" t="str">
        <f t="shared" si="31"/>
        <v/>
      </c>
      <c r="BE55" s="14" t="str">
        <f t="shared" si="31"/>
        <v/>
      </c>
      <c r="BF55" s="14" t="str">
        <f t="shared" si="31"/>
        <v/>
      </c>
      <c r="BG55" s="14" t="str">
        <f t="shared" si="31"/>
        <v/>
      </c>
      <c r="BH55" s="14" t="str">
        <f t="shared" si="31"/>
        <v/>
      </c>
    </row>
    <row r="56" spans="1:60" ht="16">
      <c r="A56" s="2">
        <f>'Project Plan'!A54</f>
        <v>53</v>
      </c>
      <c r="B56" s="2" t="str">
        <f>'Project Plan'!B54</f>
        <v>11. Parent workshops</v>
      </c>
      <c r="C56" s="2" t="str">
        <f>'Project Plan'!C54</f>
        <v>Secure venues and facilitators</v>
      </c>
      <c r="D56" s="2">
        <f>'Project Plan'!F54</f>
        <v>0</v>
      </c>
      <c r="E56" s="2" t="str">
        <f>'Project Plan'!G54</f>
        <v>Not started</v>
      </c>
      <c r="F56" s="8">
        <f>'Project Plan'!I54</f>
        <v>0</v>
      </c>
      <c r="G56" s="8">
        <f>'Project Plan'!J54</f>
        <v>0</v>
      </c>
      <c r="H56" s="3">
        <f>'Project Plan'!L54</f>
        <v>0</v>
      </c>
      <c r="I56" s="14">
        <f t="shared" si="27"/>
        <v>1</v>
      </c>
      <c r="J56" s="14" t="str">
        <f t="shared" si="27"/>
        <v/>
      </c>
      <c r="K56" s="14" t="str">
        <f t="shared" si="27"/>
        <v/>
      </c>
      <c r="L56" s="14" t="str">
        <f t="shared" si="27"/>
        <v/>
      </c>
      <c r="M56" s="14" t="str">
        <f t="shared" si="27"/>
        <v/>
      </c>
      <c r="N56" s="14" t="str">
        <f t="shared" si="27"/>
        <v/>
      </c>
      <c r="O56" s="14" t="str">
        <f t="shared" si="27"/>
        <v/>
      </c>
      <c r="P56" s="14" t="str">
        <f t="shared" si="27"/>
        <v/>
      </c>
      <c r="Q56" s="14" t="str">
        <f t="shared" si="27"/>
        <v/>
      </c>
      <c r="R56" s="14" t="str">
        <f t="shared" si="27"/>
        <v/>
      </c>
      <c r="S56" s="14" t="str">
        <f t="shared" si="28"/>
        <v/>
      </c>
      <c r="T56" s="14" t="str">
        <f t="shared" si="28"/>
        <v/>
      </c>
      <c r="U56" s="14" t="str">
        <f t="shared" si="28"/>
        <v/>
      </c>
      <c r="V56" s="14" t="str">
        <f t="shared" si="28"/>
        <v/>
      </c>
      <c r="W56" s="14" t="str">
        <f t="shared" si="28"/>
        <v/>
      </c>
      <c r="X56" s="14" t="str">
        <f t="shared" si="28"/>
        <v/>
      </c>
      <c r="Y56" s="14" t="str">
        <f t="shared" si="28"/>
        <v/>
      </c>
      <c r="Z56" s="14" t="str">
        <f t="shared" si="28"/>
        <v/>
      </c>
      <c r="AA56" s="14" t="str">
        <f t="shared" si="28"/>
        <v/>
      </c>
      <c r="AB56" s="14" t="str">
        <f t="shared" si="28"/>
        <v/>
      </c>
      <c r="AC56" s="14" t="str">
        <f t="shared" si="29"/>
        <v/>
      </c>
      <c r="AD56" s="14" t="str">
        <f t="shared" si="29"/>
        <v/>
      </c>
      <c r="AE56" s="14" t="str">
        <f t="shared" si="29"/>
        <v/>
      </c>
      <c r="AF56" s="14" t="str">
        <f t="shared" si="29"/>
        <v/>
      </c>
      <c r="AG56" s="14" t="str">
        <f t="shared" si="29"/>
        <v/>
      </c>
      <c r="AH56" s="14" t="str">
        <f t="shared" si="29"/>
        <v/>
      </c>
      <c r="AI56" s="14" t="str">
        <f t="shared" si="29"/>
        <v/>
      </c>
      <c r="AJ56" s="14" t="str">
        <f t="shared" si="29"/>
        <v/>
      </c>
      <c r="AK56" s="14" t="str">
        <f t="shared" si="29"/>
        <v/>
      </c>
      <c r="AL56" s="14" t="str">
        <f t="shared" si="29"/>
        <v/>
      </c>
      <c r="AM56" s="14" t="str">
        <f t="shared" si="30"/>
        <v/>
      </c>
      <c r="AN56" s="14" t="str">
        <f t="shared" si="30"/>
        <v/>
      </c>
      <c r="AO56" s="14" t="str">
        <f t="shared" si="30"/>
        <v/>
      </c>
      <c r="AP56" s="14" t="str">
        <f t="shared" si="30"/>
        <v/>
      </c>
      <c r="AQ56" s="14" t="str">
        <f t="shared" si="30"/>
        <v/>
      </c>
      <c r="AR56" s="14" t="str">
        <f t="shared" si="30"/>
        <v/>
      </c>
      <c r="AS56" s="14" t="str">
        <f t="shared" si="30"/>
        <v/>
      </c>
      <c r="AT56" s="14" t="str">
        <f t="shared" si="30"/>
        <v/>
      </c>
      <c r="AU56" s="14" t="str">
        <f t="shared" si="30"/>
        <v/>
      </c>
      <c r="AV56" s="14" t="str">
        <f t="shared" si="30"/>
        <v/>
      </c>
      <c r="AW56" s="14" t="str">
        <f t="shared" si="31"/>
        <v/>
      </c>
      <c r="AX56" s="14" t="str">
        <f t="shared" si="31"/>
        <v/>
      </c>
      <c r="AY56" s="14" t="str">
        <f t="shared" si="31"/>
        <v/>
      </c>
      <c r="AZ56" s="14" t="str">
        <f t="shared" si="31"/>
        <v/>
      </c>
      <c r="BA56" s="14" t="str">
        <f t="shared" si="31"/>
        <v/>
      </c>
      <c r="BB56" s="14" t="str">
        <f t="shared" si="31"/>
        <v/>
      </c>
      <c r="BC56" s="14" t="str">
        <f t="shared" si="31"/>
        <v/>
      </c>
      <c r="BD56" s="14" t="str">
        <f t="shared" si="31"/>
        <v/>
      </c>
      <c r="BE56" s="14" t="str">
        <f t="shared" si="31"/>
        <v/>
      </c>
      <c r="BF56" s="14" t="str">
        <f t="shared" si="31"/>
        <v/>
      </c>
      <c r="BG56" s="14" t="str">
        <f t="shared" si="31"/>
        <v/>
      </c>
      <c r="BH56" s="14" t="str">
        <f t="shared" si="31"/>
        <v/>
      </c>
    </row>
    <row r="57" spans="1:60" ht="16">
      <c r="A57" s="2">
        <f>'Project Plan'!A55</f>
        <v>54</v>
      </c>
      <c r="B57" s="2" t="str">
        <f>'Project Plan'!B55</f>
        <v>11. Parent workshops</v>
      </c>
      <c r="C57" s="2" t="str">
        <f>'Project Plan'!C55</f>
        <v>Purchase / assemble workshop resources</v>
      </c>
      <c r="D57" s="2">
        <f>'Project Plan'!F55</f>
        <v>0</v>
      </c>
      <c r="E57" s="2" t="str">
        <f>'Project Plan'!G55</f>
        <v>Not started</v>
      </c>
      <c r="F57" s="8">
        <f>'Project Plan'!I55</f>
        <v>0</v>
      </c>
      <c r="G57" s="8">
        <f>'Project Plan'!J55</f>
        <v>0</v>
      </c>
      <c r="H57" s="3">
        <f>'Project Plan'!L55</f>
        <v>0</v>
      </c>
      <c r="I57" s="14">
        <f t="shared" si="27"/>
        <v>1</v>
      </c>
      <c r="J57" s="14" t="str">
        <f t="shared" si="27"/>
        <v/>
      </c>
      <c r="K57" s="14" t="str">
        <f t="shared" si="27"/>
        <v/>
      </c>
      <c r="L57" s="14" t="str">
        <f t="shared" si="27"/>
        <v/>
      </c>
      <c r="M57" s="14" t="str">
        <f t="shared" si="27"/>
        <v/>
      </c>
      <c r="N57" s="14" t="str">
        <f t="shared" si="27"/>
        <v/>
      </c>
      <c r="O57" s="14" t="str">
        <f t="shared" si="27"/>
        <v/>
      </c>
      <c r="P57" s="14" t="str">
        <f t="shared" si="27"/>
        <v/>
      </c>
      <c r="Q57" s="14" t="str">
        <f t="shared" si="27"/>
        <v/>
      </c>
      <c r="R57" s="14" t="str">
        <f t="shared" si="27"/>
        <v/>
      </c>
      <c r="S57" s="14" t="str">
        <f t="shared" si="28"/>
        <v/>
      </c>
      <c r="T57" s="14" t="str">
        <f t="shared" si="28"/>
        <v/>
      </c>
      <c r="U57" s="14" t="str">
        <f t="shared" si="28"/>
        <v/>
      </c>
      <c r="V57" s="14" t="str">
        <f t="shared" si="28"/>
        <v/>
      </c>
      <c r="W57" s="14" t="str">
        <f t="shared" si="28"/>
        <v/>
      </c>
      <c r="X57" s="14" t="str">
        <f t="shared" si="28"/>
        <v/>
      </c>
      <c r="Y57" s="14" t="str">
        <f t="shared" si="28"/>
        <v/>
      </c>
      <c r="Z57" s="14" t="str">
        <f t="shared" si="28"/>
        <v/>
      </c>
      <c r="AA57" s="14" t="str">
        <f t="shared" si="28"/>
        <v/>
      </c>
      <c r="AB57" s="14" t="str">
        <f t="shared" si="28"/>
        <v/>
      </c>
      <c r="AC57" s="14" t="str">
        <f t="shared" si="29"/>
        <v/>
      </c>
      <c r="AD57" s="14" t="str">
        <f t="shared" si="29"/>
        <v/>
      </c>
      <c r="AE57" s="14" t="str">
        <f t="shared" si="29"/>
        <v/>
      </c>
      <c r="AF57" s="14" t="str">
        <f t="shared" si="29"/>
        <v/>
      </c>
      <c r="AG57" s="14" t="str">
        <f t="shared" si="29"/>
        <v/>
      </c>
      <c r="AH57" s="14" t="str">
        <f t="shared" si="29"/>
        <v/>
      </c>
      <c r="AI57" s="14" t="str">
        <f t="shared" si="29"/>
        <v/>
      </c>
      <c r="AJ57" s="14" t="str">
        <f t="shared" si="29"/>
        <v/>
      </c>
      <c r="AK57" s="14" t="str">
        <f t="shared" si="29"/>
        <v/>
      </c>
      <c r="AL57" s="14" t="str">
        <f t="shared" si="29"/>
        <v/>
      </c>
      <c r="AM57" s="14" t="str">
        <f t="shared" si="30"/>
        <v/>
      </c>
      <c r="AN57" s="14" t="str">
        <f t="shared" si="30"/>
        <v/>
      </c>
      <c r="AO57" s="14" t="str">
        <f t="shared" si="30"/>
        <v/>
      </c>
      <c r="AP57" s="14" t="str">
        <f t="shared" si="30"/>
        <v/>
      </c>
      <c r="AQ57" s="14" t="str">
        <f t="shared" si="30"/>
        <v/>
      </c>
      <c r="AR57" s="14" t="str">
        <f t="shared" si="30"/>
        <v/>
      </c>
      <c r="AS57" s="14" t="str">
        <f t="shared" si="30"/>
        <v/>
      </c>
      <c r="AT57" s="14" t="str">
        <f t="shared" si="30"/>
        <v/>
      </c>
      <c r="AU57" s="14" t="str">
        <f t="shared" si="30"/>
        <v/>
      </c>
      <c r="AV57" s="14" t="str">
        <f t="shared" si="30"/>
        <v/>
      </c>
      <c r="AW57" s="14" t="str">
        <f t="shared" si="31"/>
        <v/>
      </c>
      <c r="AX57" s="14" t="str">
        <f t="shared" si="31"/>
        <v/>
      </c>
      <c r="AY57" s="14" t="str">
        <f t="shared" si="31"/>
        <v/>
      </c>
      <c r="AZ57" s="14" t="str">
        <f t="shared" si="31"/>
        <v/>
      </c>
      <c r="BA57" s="14" t="str">
        <f t="shared" si="31"/>
        <v/>
      </c>
      <c r="BB57" s="14" t="str">
        <f t="shared" si="31"/>
        <v/>
      </c>
      <c r="BC57" s="14" t="str">
        <f t="shared" si="31"/>
        <v/>
      </c>
      <c r="BD57" s="14" t="str">
        <f t="shared" si="31"/>
        <v/>
      </c>
      <c r="BE57" s="14" t="str">
        <f t="shared" si="31"/>
        <v/>
      </c>
      <c r="BF57" s="14" t="str">
        <f t="shared" si="31"/>
        <v/>
      </c>
      <c r="BG57" s="14" t="str">
        <f t="shared" si="31"/>
        <v/>
      </c>
      <c r="BH57" s="14" t="str">
        <f t="shared" si="31"/>
        <v/>
      </c>
    </row>
    <row r="58" spans="1:60" ht="16">
      <c r="A58" s="2">
        <f>'Project Plan'!A56</f>
        <v>55</v>
      </c>
      <c r="B58" s="2" t="str">
        <f>'Project Plan'!B56</f>
        <v>11. Parent workshops</v>
      </c>
      <c r="C58" s="2" t="str">
        <f>'Project Plan'!C56</f>
        <v>Promote parent workshops</v>
      </c>
      <c r="D58" s="2">
        <f>'Project Plan'!F56</f>
        <v>0</v>
      </c>
      <c r="E58" s="2" t="str">
        <f>'Project Plan'!G56</f>
        <v>Not started</v>
      </c>
      <c r="F58" s="8">
        <f>'Project Plan'!I56</f>
        <v>0</v>
      </c>
      <c r="G58" s="8">
        <f>'Project Plan'!J56</f>
        <v>0</v>
      </c>
      <c r="H58" s="3">
        <f>'Project Plan'!L56</f>
        <v>0</v>
      </c>
      <c r="I58" s="14">
        <f t="shared" si="27"/>
        <v>1</v>
      </c>
      <c r="J58" s="14" t="str">
        <f t="shared" si="27"/>
        <v/>
      </c>
      <c r="K58" s="14" t="str">
        <f t="shared" si="27"/>
        <v/>
      </c>
      <c r="L58" s="14" t="str">
        <f t="shared" si="27"/>
        <v/>
      </c>
      <c r="M58" s="14" t="str">
        <f t="shared" si="27"/>
        <v/>
      </c>
      <c r="N58" s="14" t="str">
        <f t="shared" si="27"/>
        <v/>
      </c>
      <c r="O58" s="14" t="str">
        <f t="shared" si="27"/>
        <v/>
      </c>
      <c r="P58" s="14" t="str">
        <f t="shared" si="27"/>
        <v/>
      </c>
      <c r="Q58" s="14" t="str">
        <f t="shared" si="27"/>
        <v/>
      </c>
      <c r="R58" s="14" t="str">
        <f t="shared" si="27"/>
        <v/>
      </c>
      <c r="S58" s="14" t="str">
        <f t="shared" si="28"/>
        <v/>
      </c>
      <c r="T58" s="14" t="str">
        <f t="shared" si="28"/>
        <v/>
      </c>
      <c r="U58" s="14" t="str">
        <f t="shared" si="28"/>
        <v/>
      </c>
      <c r="V58" s="14" t="str">
        <f t="shared" si="28"/>
        <v/>
      </c>
      <c r="W58" s="14" t="str">
        <f t="shared" si="28"/>
        <v/>
      </c>
      <c r="X58" s="14" t="str">
        <f t="shared" si="28"/>
        <v/>
      </c>
      <c r="Y58" s="14" t="str">
        <f t="shared" si="28"/>
        <v/>
      </c>
      <c r="Z58" s="14" t="str">
        <f t="shared" si="28"/>
        <v/>
      </c>
      <c r="AA58" s="14" t="str">
        <f t="shared" si="28"/>
        <v/>
      </c>
      <c r="AB58" s="14" t="str">
        <f t="shared" si="28"/>
        <v/>
      </c>
      <c r="AC58" s="14" t="str">
        <f t="shared" si="29"/>
        <v/>
      </c>
      <c r="AD58" s="14" t="str">
        <f t="shared" si="29"/>
        <v/>
      </c>
      <c r="AE58" s="14" t="str">
        <f t="shared" si="29"/>
        <v/>
      </c>
      <c r="AF58" s="14" t="str">
        <f t="shared" si="29"/>
        <v/>
      </c>
      <c r="AG58" s="14" t="str">
        <f t="shared" si="29"/>
        <v/>
      </c>
      <c r="AH58" s="14" t="str">
        <f t="shared" si="29"/>
        <v/>
      </c>
      <c r="AI58" s="14" t="str">
        <f t="shared" si="29"/>
        <v/>
      </c>
      <c r="AJ58" s="14" t="str">
        <f t="shared" si="29"/>
        <v/>
      </c>
      <c r="AK58" s="14" t="str">
        <f t="shared" si="29"/>
        <v/>
      </c>
      <c r="AL58" s="14" t="str">
        <f t="shared" si="29"/>
        <v/>
      </c>
      <c r="AM58" s="14" t="str">
        <f t="shared" si="30"/>
        <v/>
      </c>
      <c r="AN58" s="14" t="str">
        <f t="shared" si="30"/>
        <v/>
      </c>
      <c r="AO58" s="14" t="str">
        <f t="shared" si="30"/>
        <v/>
      </c>
      <c r="AP58" s="14" t="str">
        <f t="shared" si="30"/>
        <v/>
      </c>
      <c r="AQ58" s="14" t="str">
        <f t="shared" si="30"/>
        <v/>
      </c>
      <c r="AR58" s="14" t="str">
        <f t="shared" si="30"/>
        <v/>
      </c>
      <c r="AS58" s="14" t="str">
        <f t="shared" si="30"/>
        <v/>
      </c>
      <c r="AT58" s="14" t="str">
        <f t="shared" si="30"/>
        <v/>
      </c>
      <c r="AU58" s="14" t="str">
        <f t="shared" si="30"/>
        <v/>
      </c>
      <c r="AV58" s="14" t="str">
        <f t="shared" si="30"/>
        <v/>
      </c>
      <c r="AW58" s="14" t="str">
        <f t="shared" si="31"/>
        <v/>
      </c>
      <c r="AX58" s="14" t="str">
        <f t="shared" si="31"/>
        <v/>
      </c>
      <c r="AY58" s="14" t="str">
        <f t="shared" si="31"/>
        <v/>
      </c>
      <c r="AZ58" s="14" t="str">
        <f t="shared" si="31"/>
        <v/>
      </c>
      <c r="BA58" s="14" t="str">
        <f t="shared" si="31"/>
        <v/>
      </c>
      <c r="BB58" s="14" t="str">
        <f t="shared" si="31"/>
        <v/>
      </c>
      <c r="BC58" s="14" t="str">
        <f t="shared" si="31"/>
        <v/>
      </c>
      <c r="BD58" s="14" t="str">
        <f t="shared" si="31"/>
        <v/>
      </c>
      <c r="BE58" s="14" t="str">
        <f t="shared" si="31"/>
        <v/>
      </c>
      <c r="BF58" s="14" t="str">
        <f t="shared" si="31"/>
        <v/>
      </c>
      <c r="BG58" s="14" t="str">
        <f t="shared" si="31"/>
        <v/>
      </c>
      <c r="BH58" s="14" t="str">
        <f t="shared" si="31"/>
        <v/>
      </c>
    </row>
    <row r="59" spans="1:60" ht="16">
      <c r="A59" s="2">
        <f>'Project Plan'!A57</f>
        <v>56</v>
      </c>
      <c r="B59" s="2" t="str">
        <f>'Project Plan'!B57</f>
        <v>11. Parent workshops</v>
      </c>
      <c r="C59" s="2" t="str">
        <f>'Project Plan'!C57</f>
        <v>Deliver parent workshops</v>
      </c>
      <c r="D59" s="2">
        <f>'Project Plan'!F57</f>
        <v>0</v>
      </c>
      <c r="E59" s="2" t="str">
        <f>'Project Plan'!G57</f>
        <v>Not started</v>
      </c>
      <c r="F59" s="8">
        <f>'Project Plan'!I57</f>
        <v>0</v>
      </c>
      <c r="G59" s="8">
        <f>'Project Plan'!J57</f>
        <v>0</v>
      </c>
      <c r="H59" s="3">
        <f>'Project Plan'!L57</f>
        <v>0</v>
      </c>
      <c r="I59" s="14">
        <f t="shared" si="27"/>
        <v>1</v>
      </c>
      <c r="J59" s="14" t="str">
        <f t="shared" si="27"/>
        <v/>
      </c>
      <c r="K59" s="14" t="str">
        <f t="shared" si="27"/>
        <v/>
      </c>
      <c r="L59" s="14" t="str">
        <f t="shared" si="27"/>
        <v/>
      </c>
      <c r="M59" s="14" t="str">
        <f t="shared" si="27"/>
        <v/>
      </c>
      <c r="N59" s="14" t="str">
        <f t="shared" si="27"/>
        <v/>
      </c>
      <c r="O59" s="14" t="str">
        <f t="shared" si="27"/>
        <v/>
      </c>
      <c r="P59" s="14" t="str">
        <f t="shared" si="27"/>
        <v/>
      </c>
      <c r="Q59" s="14" t="str">
        <f t="shared" si="27"/>
        <v/>
      </c>
      <c r="R59" s="14" t="str">
        <f t="shared" si="27"/>
        <v/>
      </c>
      <c r="S59" s="14" t="str">
        <f t="shared" si="28"/>
        <v/>
      </c>
      <c r="T59" s="14" t="str">
        <f t="shared" si="28"/>
        <v/>
      </c>
      <c r="U59" s="14" t="str">
        <f t="shared" si="28"/>
        <v/>
      </c>
      <c r="V59" s="14" t="str">
        <f t="shared" si="28"/>
        <v/>
      </c>
      <c r="W59" s="14" t="str">
        <f t="shared" si="28"/>
        <v/>
      </c>
      <c r="X59" s="14" t="str">
        <f t="shared" si="28"/>
        <v/>
      </c>
      <c r="Y59" s="14" t="str">
        <f t="shared" si="28"/>
        <v/>
      </c>
      <c r="Z59" s="14" t="str">
        <f t="shared" si="28"/>
        <v/>
      </c>
      <c r="AA59" s="14" t="str">
        <f t="shared" si="28"/>
        <v/>
      </c>
      <c r="AB59" s="14" t="str">
        <f t="shared" si="28"/>
        <v/>
      </c>
      <c r="AC59" s="14" t="str">
        <f t="shared" si="29"/>
        <v/>
      </c>
      <c r="AD59" s="14" t="str">
        <f t="shared" si="29"/>
        <v/>
      </c>
      <c r="AE59" s="14" t="str">
        <f t="shared" si="29"/>
        <v/>
      </c>
      <c r="AF59" s="14" t="str">
        <f t="shared" si="29"/>
        <v/>
      </c>
      <c r="AG59" s="14" t="str">
        <f t="shared" si="29"/>
        <v/>
      </c>
      <c r="AH59" s="14" t="str">
        <f t="shared" si="29"/>
        <v/>
      </c>
      <c r="AI59" s="14" t="str">
        <f t="shared" si="29"/>
        <v/>
      </c>
      <c r="AJ59" s="14" t="str">
        <f t="shared" si="29"/>
        <v/>
      </c>
      <c r="AK59" s="14" t="str">
        <f t="shared" si="29"/>
        <v/>
      </c>
      <c r="AL59" s="14" t="str">
        <f t="shared" si="29"/>
        <v/>
      </c>
      <c r="AM59" s="14" t="str">
        <f t="shared" si="30"/>
        <v/>
      </c>
      <c r="AN59" s="14" t="str">
        <f t="shared" si="30"/>
        <v/>
      </c>
      <c r="AO59" s="14" t="str">
        <f t="shared" si="30"/>
        <v/>
      </c>
      <c r="AP59" s="14" t="str">
        <f t="shared" si="30"/>
        <v/>
      </c>
      <c r="AQ59" s="14" t="str">
        <f t="shared" si="30"/>
        <v/>
      </c>
      <c r="AR59" s="14" t="str">
        <f t="shared" si="30"/>
        <v/>
      </c>
      <c r="AS59" s="14" t="str">
        <f t="shared" si="30"/>
        <v/>
      </c>
      <c r="AT59" s="14" t="str">
        <f t="shared" si="30"/>
        <v/>
      </c>
      <c r="AU59" s="14" t="str">
        <f t="shared" si="30"/>
        <v/>
      </c>
      <c r="AV59" s="14" t="str">
        <f t="shared" si="30"/>
        <v/>
      </c>
      <c r="AW59" s="14" t="str">
        <f t="shared" si="31"/>
        <v/>
      </c>
      <c r="AX59" s="14" t="str">
        <f t="shared" si="31"/>
        <v/>
      </c>
      <c r="AY59" s="14" t="str">
        <f t="shared" si="31"/>
        <v/>
      </c>
      <c r="AZ59" s="14" t="str">
        <f t="shared" si="31"/>
        <v/>
      </c>
      <c r="BA59" s="14" t="str">
        <f t="shared" si="31"/>
        <v/>
      </c>
      <c r="BB59" s="14" t="str">
        <f t="shared" si="31"/>
        <v/>
      </c>
      <c r="BC59" s="14" t="str">
        <f t="shared" si="31"/>
        <v/>
      </c>
      <c r="BD59" s="14" t="str">
        <f t="shared" si="31"/>
        <v/>
      </c>
      <c r="BE59" s="14" t="str">
        <f t="shared" si="31"/>
        <v/>
      </c>
      <c r="BF59" s="14" t="str">
        <f t="shared" si="31"/>
        <v/>
      </c>
      <c r="BG59" s="14" t="str">
        <f t="shared" si="31"/>
        <v/>
      </c>
      <c r="BH59" s="14" t="str">
        <f t="shared" si="31"/>
        <v/>
      </c>
    </row>
    <row r="60" spans="1:60" ht="16">
      <c r="A60" s="2">
        <f>'Project Plan'!A58</f>
        <v>57</v>
      </c>
      <c r="B60" s="2" t="str">
        <f>'Project Plan'!B58</f>
        <v>11. Parent workshops</v>
      </c>
      <c r="C60" s="2" t="str">
        <f>'Project Plan'!C58</f>
        <v>Review attendance and feedback</v>
      </c>
      <c r="D60" s="2">
        <f>'Project Plan'!F58</f>
        <v>0</v>
      </c>
      <c r="E60" s="2" t="str">
        <f>'Project Plan'!G58</f>
        <v>Not started</v>
      </c>
      <c r="F60" s="8">
        <f>'Project Plan'!I58</f>
        <v>0</v>
      </c>
      <c r="G60" s="8">
        <f>'Project Plan'!J58</f>
        <v>0</v>
      </c>
      <c r="H60" s="3">
        <f>'Project Plan'!L58</f>
        <v>0</v>
      </c>
      <c r="I60" s="14">
        <f t="shared" si="27"/>
        <v>1</v>
      </c>
      <c r="J60" s="14" t="str">
        <f t="shared" si="27"/>
        <v/>
      </c>
      <c r="K60" s="14" t="str">
        <f t="shared" si="27"/>
        <v/>
      </c>
      <c r="L60" s="14" t="str">
        <f t="shared" si="27"/>
        <v/>
      </c>
      <c r="M60" s="14" t="str">
        <f t="shared" si="27"/>
        <v/>
      </c>
      <c r="N60" s="14" t="str">
        <f t="shared" si="27"/>
        <v/>
      </c>
      <c r="O60" s="14" t="str">
        <f t="shared" si="27"/>
        <v/>
      </c>
      <c r="P60" s="14" t="str">
        <f t="shared" si="27"/>
        <v/>
      </c>
      <c r="Q60" s="14" t="str">
        <f t="shared" si="27"/>
        <v/>
      </c>
      <c r="R60" s="14" t="str">
        <f t="shared" si="27"/>
        <v/>
      </c>
      <c r="S60" s="14" t="str">
        <f t="shared" si="28"/>
        <v/>
      </c>
      <c r="T60" s="14" t="str">
        <f t="shared" si="28"/>
        <v/>
      </c>
      <c r="U60" s="14" t="str">
        <f t="shared" si="28"/>
        <v/>
      </c>
      <c r="V60" s="14" t="str">
        <f t="shared" si="28"/>
        <v/>
      </c>
      <c r="W60" s="14" t="str">
        <f t="shared" si="28"/>
        <v/>
      </c>
      <c r="X60" s="14" t="str">
        <f t="shared" si="28"/>
        <v/>
      </c>
      <c r="Y60" s="14" t="str">
        <f t="shared" si="28"/>
        <v/>
      </c>
      <c r="Z60" s="14" t="str">
        <f t="shared" si="28"/>
        <v/>
      </c>
      <c r="AA60" s="14" t="str">
        <f t="shared" si="28"/>
        <v/>
      </c>
      <c r="AB60" s="14" t="str">
        <f t="shared" si="28"/>
        <v/>
      </c>
      <c r="AC60" s="14" t="str">
        <f t="shared" si="29"/>
        <v/>
      </c>
      <c r="AD60" s="14" t="str">
        <f t="shared" si="29"/>
        <v/>
      </c>
      <c r="AE60" s="14" t="str">
        <f t="shared" si="29"/>
        <v/>
      </c>
      <c r="AF60" s="14" t="str">
        <f t="shared" si="29"/>
        <v/>
      </c>
      <c r="AG60" s="14" t="str">
        <f t="shared" si="29"/>
        <v/>
      </c>
      <c r="AH60" s="14" t="str">
        <f t="shared" si="29"/>
        <v/>
      </c>
      <c r="AI60" s="14" t="str">
        <f t="shared" si="29"/>
        <v/>
      </c>
      <c r="AJ60" s="14" t="str">
        <f t="shared" si="29"/>
        <v/>
      </c>
      <c r="AK60" s="14" t="str">
        <f t="shared" si="29"/>
        <v/>
      </c>
      <c r="AL60" s="14" t="str">
        <f t="shared" si="29"/>
        <v/>
      </c>
      <c r="AM60" s="14" t="str">
        <f t="shared" si="30"/>
        <v/>
      </c>
      <c r="AN60" s="14" t="str">
        <f t="shared" si="30"/>
        <v/>
      </c>
      <c r="AO60" s="14" t="str">
        <f t="shared" si="30"/>
        <v/>
      </c>
      <c r="AP60" s="14" t="str">
        <f t="shared" si="30"/>
        <v/>
      </c>
      <c r="AQ60" s="14" t="str">
        <f t="shared" si="30"/>
        <v/>
      </c>
      <c r="AR60" s="14" t="str">
        <f t="shared" si="30"/>
        <v/>
      </c>
      <c r="AS60" s="14" t="str">
        <f t="shared" si="30"/>
        <v/>
      </c>
      <c r="AT60" s="14" t="str">
        <f t="shared" si="30"/>
        <v/>
      </c>
      <c r="AU60" s="14" t="str">
        <f t="shared" si="30"/>
        <v/>
      </c>
      <c r="AV60" s="14" t="str">
        <f t="shared" si="30"/>
        <v/>
      </c>
      <c r="AW60" s="14" t="str">
        <f t="shared" si="31"/>
        <v/>
      </c>
      <c r="AX60" s="14" t="str">
        <f t="shared" si="31"/>
        <v/>
      </c>
      <c r="AY60" s="14" t="str">
        <f t="shared" si="31"/>
        <v/>
      </c>
      <c r="AZ60" s="14" t="str">
        <f t="shared" si="31"/>
        <v/>
      </c>
      <c r="BA60" s="14" t="str">
        <f t="shared" si="31"/>
        <v/>
      </c>
      <c r="BB60" s="14" t="str">
        <f t="shared" si="31"/>
        <v/>
      </c>
      <c r="BC60" s="14" t="str">
        <f t="shared" si="31"/>
        <v/>
      </c>
      <c r="BD60" s="14" t="str">
        <f t="shared" si="31"/>
        <v/>
      </c>
      <c r="BE60" s="14" t="str">
        <f t="shared" si="31"/>
        <v/>
      </c>
      <c r="BF60" s="14" t="str">
        <f t="shared" si="31"/>
        <v/>
      </c>
      <c r="BG60" s="14" t="str">
        <f t="shared" si="31"/>
        <v/>
      </c>
      <c r="BH60" s="14" t="str">
        <f t="shared" si="31"/>
        <v/>
      </c>
    </row>
    <row r="61" spans="1:60" ht="16">
      <c r="A61" s="2">
        <f>'Project Plan'!A59</f>
        <v>58</v>
      </c>
      <c r="B61" s="2" t="str">
        <f>'Project Plan'!B59</f>
        <v>12. Communications</v>
      </c>
      <c r="C61" s="2" t="str">
        <f>'Project Plan'!C59</f>
        <v>Create communications plan</v>
      </c>
      <c r="D61" s="2">
        <f>'Project Plan'!F59</f>
        <v>0</v>
      </c>
      <c r="E61" s="2" t="str">
        <f>'Project Plan'!G59</f>
        <v>Not started</v>
      </c>
      <c r="F61" s="8">
        <f>'Project Plan'!I59</f>
        <v>0</v>
      </c>
      <c r="G61" s="8">
        <f>'Project Plan'!J59</f>
        <v>0</v>
      </c>
      <c r="H61" s="3">
        <f>'Project Plan'!L59</f>
        <v>0</v>
      </c>
      <c r="I61" s="14">
        <f t="shared" si="27"/>
        <v>1</v>
      </c>
      <c r="J61" s="14" t="str">
        <f t="shared" si="27"/>
        <v/>
      </c>
      <c r="K61" s="14" t="str">
        <f t="shared" si="27"/>
        <v/>
      </c>
      <c r="L61" s="14" t="str">
        <f t="shared" si="27"/>
        <v/>
      </c>
      <c r="M61" s="14" t="str">
        <f t="shared" si="27"/>
        <v/>
      </c>
      <c r="N61" s="14" t="str">
        <f t="shared" si="27"/>
        <v/>
      </c>
      <c r="O61" s="14" t="str">
        <f t="shared" si="27"/>
        <v/>
      </c>
      <c r="P61" s="14" t="str">
        <f t="shared" si="27"/>
        <v/>
      </c>
      <c r="Q61" s="14" t="str">
        <f t="shared" si="27"/>
        <v/>
      </c>
      <c r="R61" s="14" t="str">
        <f t="shared" si="27"/>
        <v/>
      </c>
      <c r="S61" s="14" t="str">
        <f t="shared" si="28"/>
        <v/>
      </c>
      <c r="T61" s="14" t="str">
        <f t="shared" si="28"/>
        <v/>
      </c>
      <c r="U61" s="14" t="str">
        <f t="shared" si="28"/>
        <v/>
      </c>
      <c r="V61" s="14" t="str">
        <f t="shared" si="28"/>
        <v/>
      </c>
      <c r="W61" s="14" t="str">
        <f t="shared" si="28"/>
        <v/>
      </c>
      <c r="X61" s="14" t="str">
        <f t="shared" si="28"/>
        <v/>
      </c>
      <c r="Y61" s="14" t="str">
        <f t="shared" si="28"/>
        <v/>
      </c>
      <c r="Z61" s="14" t="str">
        <f t="shared" si="28"/>
        <v/>
      </c>
      <c r="AA61" s="14" t="str">
        <f t="shared" si="28"/>
        <v/>
      </c>
      <c r="AB61" s="14" t="str">
        <f t="shared" si="28"/>
        <v/>
      </c>
      <c r="AC61" s="14" t="str">
        <f t="shared" si="29"/>
        <v/>
      </c>
      <c r="AD61" s="14" t="str">
        <f t="shared" si="29"/>
        <v/>
      </c>
      <c r="AE61" s="14" t="str">
        <f t="shared" si="29"/>
        <v/>
      </c>
      <c r="AF61" s="14" t="str">
        <f t="shared" si="29"/>
        <v/>
      </c>
      <c r="AG61" s="14" t="str">
        <f t="shared" si="29"/>
        <v/>
      </c>
      <c r="AH61" s="14" t="str">
        <f t="shared" si="29"/>
        <v/>
      </c>
      <c r="AI61" s="14" t="str">
        <f t="shared" si="29"/>
        <v/>
      </c>
      <c r="AJ61" s="14" t="str">
        <f t="shared" si="29"/>
        <v/>
      </c>
      <c r="AK61" s="14" t="str">
        <f t="shared" si="29"/>
        <v/>
      </c>
      <c r="AL61" s="14" t="str">
        <f t="shared" si="29"/>
        <v/>
      </c>
      <c r="AM61" s="14" t="str">
        <f t="shared" si="30"/>
        <v/>
      </c>
      <c r="AN61" s="14" t="str">
        <f t="shared" si="30"/>
        <v/>
      </c>
      <c r="AO61" s="14" t="str">
        <f t="shared" si="30"/>
        <v/>
      </c>
      <c r="AP61" s="14" t="str">
        <f t="shared" si="30"/>
        <v/>
      </c>
      <c r="AQ61" s="14" t="str">
        <f t="shared" si="30"/>
        <v/>
      </c>
      <c r="AR61" s="14" t="str">
        <f t="shared" si="30"/>
        <v/>
      </c>
      <c r="AS61" s="14" t="str">
        <f t="shared" si="30"/>
        <v/>
      </c>
      <c r="AT61" s="14" t="str">
        <f t="shared" si="30"/>
        <v/>
      </c>
      <c r="AU61" s="14" t="str">
        <f t="shared" si="30"/>
        <v/>
      </c>
      <c r="AV61" s="14" t="str">
        <f t="shared" si="30"/>
        <v/>
      </c>
      <c r="AW61" s="14" t="str">
        <f t="shared" si="31"/>
        <v/>
      </c>
      <c r="AX61" s="14" t="str">
        <f t="shared" si="31"/>
        <v/>
      </c>
      <c r="AY61" s="14" t="str">
        <f t="shared" si="31"/>
        <v/>
      </c>
      <c r="AZ61" s="14" t="str">
        <f t="shared" si="31"/>
        <v/>
      </c>
      <c r="BA61" s="14" t="str">
        <f t="shared" si="31"/>
        <v/>
      </c>
      <c r="BB61" s="14" t="str">
        <f t="shared" si="31"/>
        <v/>
      </c>
      <c r="BC61" s="14" t="str">
        <f t="shared" si="31"/>
        <v/>
      </c>
      <c r="BD61" s="14" t="str">
        <f t="shared" si="31"/>
        <v/>
      </c>
      <c r="BE61" s="14" t="str">
        <f t="shared" si="31"/>
        <v/>
      </c>
      <c r="BF61" s="14" t="str">
        <f t="shared" si="31"/>
        <v/>
      </c>
      <c r="BG61" s="14" t="str">
        <f t="shared" si="31"/>
        <v/>
      </c>
      <c r="BH61" s="14" t="str">
        <f t="shared" si="31"/>
        <v/>
      </c>
    </row>
    <row r="62" spans="1:60" ht="16">
      <c r="A62" s="2">
        <f>'Project Plan'!A60</f>
        <v>59</v>
      </c>
      <c r="B62" s="2" t="str">
        <f>'Project Plan'!B60</f>
        <v>12. Communications</v>
      </c>
      <c r="C62" s="2" t="str">
        <f>'Project Plan'!C60</f>
        <v>Plan digital and physical channels</v>
      </c>
      <c r="D62" s="2">
        <f>'Project Plan'!F60</f>
        <v>0</v>
      </c>
      <c r="E62" s="2" t="str">
        <f>'Project Plan'!G60</f>
        <v>Not started</v>
      </c>
      <c r="F62" s="8">
        <f>'Project Plan'!I60</f>
        <v>0</v>
      </c>
      <c r="G62" s="8">
        <f>'Project Plan'!J60</f>
        <v>0</v>
      </c>
      <c r="H62" s="3">
        <f>'Project Plan'!L60</f>
        <v>0</v>
      </c>
      <c r="I62" s="14">
        <f t="shared" si="27"/>
        <v>1</v>
      </c>
      <c r="J62" s="14" t="str">
        <f t="shared" si="27"/>
        <v/>
      </c>
      <c r="K62" s="14" t="str">
        <f t="shared" si="27"/>
        <v/>
      </c>
      <c r="L62" s="14" t="str">
        <f t="shared" si="27"/>
        <v/>
      </c>
      <c r="M62" s="14" t="str">
        <f t="shared" si="27"/>
        <v/>
      </c>
      <c r="N62" s="14" t="str">
        <f t="shared" si="27"/>
        <v/>
      </c>
      <c r="O62" s="14" t="str">
        <f t="shared" si="27"/>
        <v/>
      </c>
      <c r="P62" s="14" t="str">
        <f t="shared" si="27"/>
        <v/>
      </c>
      <c r="Q62" s="14" t="str">
        <f t="shared" si="27"/>
        <v/>
      </c>
      <c r="R62" s="14" t="str">
        <f t="shared" si="27"/>
        <v/>
      </c>
      <c r="S62" s="14" t="str">
        <f t="shared" si="28"/>
        <v/>
      </c>
      <c r="T62" s="14" t="str">
        <f t="shared" si="28"/>
        <v/>
      </c>
      <c r="U62" s="14" t="str">
        <f t="shared" si="28"/>
        <v/>
      </c>
      <c r="V62" s="14" t="str">
        <f t="shared" si="28"/>
        <v/>
      </c>
      <c r="W62" s="14" t="str">
        <f t="shared" si="28"/>
        <v/>
      </c>
      <c r="X62" s="14" t="str">
        <f t="shared" si="28"/>
        <v/>
      </c>
      <c r="Y62" s="14" t="str">
        <f t="shared" si="28"/>
        <v/>
      </c>
      <c r="Z62" s="14" t="str">
        <f t="shared" si="28"/>
        <v/>
      </c>
      <c r="AA62" s="14" t="str">
        <f t="shared" si="28"/>
        <v/>
      </c>
      <c r="AB62" s="14" t="str">
        <f t="shared" si="28"/>
        <v/>
      </c>
      <c r="AC62" s="14" t="str">
        <f t="shared" si="29"/>
        <v/>
      </c>
      <c r="AD62" s="14" t="str">
        <f t="shared" si="29"/>
        <v/>
      </c>
      <c r="AE62" s="14" t="str">
        <f t="shared" si="29"/>
        <v/>
      </c>
      <c r="AF62" s="14" t="str">
        <f t="shared" si="29"/>
        <v/>
      </c>
      <c r="AG62" s="14" t="str">
        <f t="shared" si="29"/>
        <v/>
      </c>
      <c r="AH62" s="14" t="str">
        <f t="shared" si="29"/>
        <v/>
      </c>
      <c r="AI62" s="14" t="str">
        <f t="shared" si="29"/>
        <v/>
      </c>
      <c r="AJ62" s="14" t="str">
        <f t="shared" si="29"/>
        <v/>
      </c>
      <c r="AK62" s="14" t="str">
        <f t="shared" si="29"/>
        <v/>
      </c>
      <c r="AL62" s="14" t="str">
        <f t="shared" si="29"/>
        <v/>
      </c>
      <c r="AM62" s="14" t="str">
        <f t="shared" si="30"/>
        <v/>
      </c>
      <c r="AN62" s="14" t="str">
        <f t="shared" si="30"/>
        <v/>
      </c>
      <c r="AO62" s="14" t="str">
        <f t="shared" si="30"/>
        <v/>
      </c>
      <c r="AP62" s="14" t="str">
        <f t="shared" si="30"/>
        <v/>
      </c>
      <c r="AQ62" s="14" t="str">
        <f t="shared" si="30"/>
        <v/>
      </c>
      <c r="AR62" s="14" t="str">
        <f t="shared" si="30"/>
        <v/>
      </c>
      <c r="AS62" s="14" t="str">
        <f t="shared" si="30"/>
        <v/>
      </c>
      <c r="AT62" s="14" t="str">
        <f t="shared" si="30"/>
        <v/>
      </c>
      <c r="AU62" s="14" t="str">
        <f t="shared" si="30"/>
        <v/>
      </c>
      <c r="AV62" s="14" t="str">
        <f t="shared" si="30"/>
        <v/>
      </c>
      <c r="AW62" s="14" t="str">
        <f t="shared" si="31"/>
        <v/>
      </c>
      <c r="AX62" s="14" t="str">
        <f t="shared" si="31"/>
        <v/>
      </c>
      <c r="AY62" s="14" t="str">
        <f t="shared" si="31"/>
        <v/>
      </c>
      <c r="AZ62" s="14" t="str">
        <f t="shared" si="31"/>
        <v/>
      </c>
      <c r="BA62" s="14" t="str">
        <f t="shared" si="31"/>
        <v/>
      </c>
      <c r="BB62" s="14" t="str">
        <f t="shared" si="31"/>
        <v/>
      </c>
      <c r="BC62" s="14" t="str">
        <f t="shared" si="31"/>
        <v/>
      </c>
      <c r="BD62" s="14" t="str">
        <f t="shared" si="31"/>
        <v/>
      </c>
      <c r="BE62" s="14" t="str">
        <f t="shared" si="31"/>
        <v/>
      </c>
      <c r="BF62" s="14" t="str">
        <f t="shared" si="31"/>
        <v/>
      </c>
      <c r="BG62" s="14" t="str">
        <f t="shared" si="31"/>
        <v/>
      </c>
      <c r="BH62" s="14" t="str">
        <f t="shared" si="31"/>
        <v/>
      </c>
    </row>
    <row r="63" spans="1:60" ht="16">
      <c r="A63" s="2">
        <f>'Project Plan'!A61</f>
        <v>60</v>
      </c>
      <c r="B63" s="2" t="str">
        <f>'Project Plan'!B61</f>
        <v>12. Communications</v>
      </c>
      <c r="C63" s="2" t="str">
        <f>'Project Plan'!C61</f>
        <v>Set paid advertising tests and budget</v>
      </c>
      <c r="D63" s="2">
        <f>'Project Plan'!F61</f>
        <v>0</v>
      </c>
      <c r="E63" s="2" t="str">
        <f>'Project Plan'!G61</f>
        <v>Not started</v>
      </c>
      <c r="F63" s="8">
        <f>'Project Plan'!I61</f>
        <v>0</v>
      </c>
      <c r="G63" s="8">
        <f>'Project Plan'!J61</f>
        <v>0</v>
      </c>
      <c r="H63" s="3">
        <f>'Project Plan'!L61</f>
        <v>0</v>
      </c>
      <c r="I63" s="14">
        <f t="shared" si="27"/>
        <v>1</v>
      </c>
      <c r="J63" s="14" t="str">
        <f t="shared" si="27"/>
        <v/>
      </c>
      <c r="K63" s="14" t="str">
        <f t="shared" si="27"/>
        <v/>
      </c>
      <c r="L63" s="14" t="str">
        <f t="shared" si="27"/>
        <v/>
      </c>
      <c r="M63" s="14" t="str">
        <f t="shared" si="27"/>
        <v/>
      </c>
      <c r="N63" s="14" t="str">
        <f t="shared" si="27"/>
        <v/>
      </c>
      <c r="O63" s="14" t="str">
        <f t="shared" si="27"/>
        <v/>
      </c>
      <c r="P63" s="14" t="str">
        <f t="shared" si="27"/>
        <v/>
      </c>
      <c r="Q63" s="14" t="str">
        <f t="shared" si="27"/>
        <v/>
      </c>
      <c r="R63" s="14" t="str">
        <f t="shared" si="27"/>
        <v/>
      </c>
      <c r="S63" s="14" t="str">
        <f t="shared" si="28"/>
        <v/>
      </c>
      <c r="T63" s="14" t="str">
        <f t="shared" si="28"/>
        <v/>
      </c>
      <c r="U63" s="14" t="str">
        <f t="shared" si="28"/>
        <v/>
      </c>
      <c r="V63" s="14" t="str">
        <f t="shared" si="28"/>
        <v/>
      </c>
      <c r="W63" s="14" t="str">
        <f t="shared" si="28"/>
        <v/>
      </c>
      <c r="X63" s="14" t="str">
        <f t="shared" si="28"/>
        <v/>
      </c>
      <c r="Y63" s="14" t="str">
        <f t="shared" si="28"/>
        <v/>
      </c>
      <c r="Z63" s="14" t="str">
        <f t="shared" si="28"/>
        <v/>
      </c>
      <c r="AA63" s="14" t="str">
        <f t="shared" si="28"/>
        <v/>
      </c>
      <c r="AB63" s="14" t="str">
        <f t="shared" si="28"/>
        <v/>
      </c>
      <c r="AC63" s="14" t="str">
        <f t="shared" si="29"/>
        <v/>
      </c>
      <c r="AD63" s="14" t="str">
        <f t="shared" si="29"/>
        <v/>
      </c>
      <c r="AE63" s="14" t="str">
        <f t="shared" si="29"/>
        <v/>
      </c>
      <c r="AF63" s="14" t="str">
        <f t="shared" si="29"/>
        <v/>
      </c>
      <c r="AG63" s="14" t="str">
        <f t="shared" si="29"/>
        <v/>
      </c>
      <c r="AH63" s="14" t="str">
        <f t="shared" si="29"/>
        <v/>
      </c>
      <c r="AI63" s="14" t="str">
        <f t="shared" si="29"/>
        <v/>
      </c>
      <c r="AJ63" s="14" t="str">
        <f t="shared" si="29"/>
        <v/>
      </c>
      <c r="AK63" s="14" t="str">
        <f t="shared" si="29"/>
        <v/>
      </c>
      <c r="AL63" s="14" t="str">
        <f t="shared" si="29"/>
        <v/>
      </c>
      <c r="AM63" s="14" t="str">
        <f t="shared" si="30"/>
        <v/>
      </c>
      <c r="AN63" s="14" t="str">
        <f t="shared" si="30"/>
        <v/>
      </c>
      <c r="AO63" s="14" t="str">
        <f t="shared" si="30"/>
        <v/>
      </c>
      <c r="AP63" s="14" t="str">
        <f t="shared" si="30"/>
        <v/>
      </c>
      <c r="AQ63" s="14" t="str">
        <f t="shared" si="30"/>
        <v/>
      </c>
      <c r="AR63" s="14" t="str">
        <f t="shared" si="30"/>
        <v/>
      </c>
      <c r="AS63" s="14" t="str">
        <f t="shared" si="30"/>
        <v/>
      </c>
      <c r="AT63" s="14" t="str">
        <f t="shared" si="30"/>
        <v/>
      </c>
      <c r="AU63" s="14" t="str">
        <f t="shared" si="30"/>
        <v/>
      </c>
      <c r="AV63" s="14" t="str">
        <f t="shared" si="30"/>
        <v/>
      </c>
      <c r="AW63" s="14" t="str">
        <f t="shared" si="31"/>
        <v/>
      </c>
      <c r="AX63" s="14" t="str">
        <f t="shared" si="31"/>
        <v/>
      </c>
      <c r="AY63" s="14" t="str">
        <f t="shared" si="31"/>
        <v/>
      </c>
      <c r="AZ63" s="14" t="str">
        <f t="shared" si="31"/>
        <v/>
      </c>
      <c r="BA63" s="14" t="str">
        <f t="shared" si="31"/>
        <v/>
      </c>
      <c r="BB63" s="14" t="str">
        <f t="shared" si="31"/>
        <v/>
      </c>
      <c r="BC63" s="14" t="str">
        <f t="shared" si="31"/>
        <v/>
      </c>
      <c r="BD63" s="14" t="str">
        <f t="shared" si="31"/>
        <v/>
      </c>
      <c r="BE63" s="14" t="str">
        <f t="shared" si="31"/>
        <v/>
      </c>
      <c r="BF63" s="14" t="str">
        <f t="shared" si="31"/>
        <v/>
      </c>
      <c r="BG63" s="14" t="str">
        <f t="shared" si="31"/>
        <v/>
      </c>
      <c r="BH63" s="14" t="str">
        <f t="shared" si="31"/>
        <v/>
      </c>
    </row>
    <row r="64" spans="1:60" ht="16">
      <c r="A64" s="2">
        <f>'Project Plan'!A62</f>
        <v>61</v>
      </c>
      <c r="B64" s="2" t="str">
        <f>'Project Plan'!B62</f>
        <v>12. Communications</v>
      </c>
      <c r="C64" s="2" t="str">
        <f>'Project Plan'!C62</f>
        <v>Prepare launch communications</v>
      </c>
      <c r="D64" s="2">
        <f>'Project Plan'!F62</f>
        <v>0</v>
      </c>
      <c r="E64" s="2" t="str">
        <f>'Project Plan'!G62</f>
        <v>Not started</v>
      </c>
      <c r="F64" s="8">
        <f>'Project Plan'!I62</f>
        <v>0</v>
      </c>
      <c r="G64" s="8">
        <f>'Project Plan'!J62</f>
        <v>0</v>
      </c>
      <c r="H64" s="3">
        <f>'Project Plan'!L62</f>
        <v>0</v>
      </c>
      <c r="I64" s="14">
        <f t="shared" ref="I64:R78" si="32">IF(AND(I$2&lt;=$G64,I$2+6&gt;=$F64),1,"")</f>
        <v>1</v>
      </c>
      <c r="J64" s="14" t="str">
        <f t="shared" si="32"/>
        <v/>
      </c>
      <c r="K64" s="14" t="str">
        <f t="shared" si="32"/>
        <v/>
      </c>
      <c r="L64" s="14" t="str">
        <f t="shared" si="32"/>
        <v/>
      </c>
      <c r="M64" s="14" t="str">
        <f t="shared" si="32"/>
        <v/>
      </c>
      <c r="N64" s="14" t="str">
        <f t="shared" si="32"/>
        <v/>
      </c>
      <c r="O64" s="14" t="str">
        <f t="shared" si="32"/>
        <v/>
      </c>
      <c r="P64" s="14" t="str">
        <f t="shared" si="32"/>
        <v/>
      </c>
      <c r="Q64" s="14" t="str">
        <f t="shared" si="32"/>
        <v/>
      </c>
      <c r="R64" s="14" t="str">
        <f t="shared" si="32"/>
        <v/>
      </c>
      <c r="S64" s="14" t="str">
        <f t="shared" ref="S64:AB78" si="33">IF(AND(S$2&lt;=$G64,S$2+6&gt;=$F64),1,"")</f>
        <v/>
      </c>
      <c r="T64" s="14" t="str">
        <f t="shared" si="33"/>
        <v/>
      </c>
      <c r="U64" s="14" t="str">
        <f t="shared" si="33"/>
        <v/>
      </c>
      <c r="V64" s="14" t="str">
        <f t="shared" si="33"/>
        <v/>
      </c>
      <c r="W64" s="14" t="str">
        <f t="shared" si="33"/>
        <v/>
      </c>
      <c r="X64" s="14" t="str">
        <f t="shared" si="33"/>
        <v/>
      </c>
      <c r="Y64" s="14" t="str">
        <f t="shared" si="33"/>
        <v/>
      </c>
      <c r="Z64" s="14" t="str">
        <f t="shared" si="33"/>
        <v/>
      </c>
      <c r="AA64" s="14" t="str">
        <f t="shared" si="33"/>
        <v/>
      </c>
      <c r="AB64" s="14" t="str">
        <f t="shared" si="33"/>
        <v/>
      </c>
      <c r="AC64" s="14" t="str">
        <f t="shared" ref="AC64:AL78" si="34">IF(AND(AC$2&lt;=$G64,AC$2+6&gt;=$F64),1,"")</f>
        <v/>
      </c>
      <c r="AD64" s="14" t="str">
        <f t="shared" si="34"/>
        <v/>
      </c>
      <c r="AE64" s="14" t="str">
        <f t="shared" si="34"/>
        <v/>
      </c>
      <c r="AF64" s="14" t="str">
        <f t="shared" si="34"/>
        <v/>
      </c>
      <c r="AG64" s="14" t="str">
        <f t="shared" si="34"/>
        <v/>
      </c>
      <c r="AH64" s="14" t="str">
        <f t="shared" si="34"/>
        <v/>
      </c>
      <c r="AI64" s="14" t="str">
        <f t="shared" si="34"/>
        <v/>
      </c>
      <c r="AJ64" s="14" t="str">
        <f t="shared" si="34"/>
        <v/>
      </c>
      <c r="AK64" s="14" t="str">
        <f t="shared" si="34"/>
        <v/>
      </c>
      <c r="AL64" s="14" t="str">
        <f t="shared" si="34"/>
        <v/>
      </c>
      <c r="AM64" s="14" t="str">
        <f t="shared" ref="AM64:AV78" si="35">IF(AND(AM$2&lt;=$G64,AM$2+6&gt;=$F64),1,"")</f>
        <v/>
      </c>
      <c r="AN64" s="14" t="str">
        <f t="shared" si="35"/>
        <v/>
      </c>
      <c r="AO64" s="14" t="str">
        <f t="shared" si="35"/>
        <v/>
      </c>
      <c r="AP64" s="14" t="str">
        <f t="shared" si="35"/>
        <v/>
      </c>
      <c r="AQ64" s="14" t="str">
        <f t="shared" si="35"/>
        <v/>
      </c>
      <c r="AR64" s="14" t="str">
        <f t="shared" si="35"/>
        <v/>
      </c>
      <c r="AS64" s="14" t="str">
        <f t="shared" si="35"/>
        <v/>
      </c>
      <c r="AT64" s="14" t="str">
        <f t="shared" si="35"/>
        <v/>
      </c>
      <c r="AU64" s="14" t="str">
        <f t="shared" si="35"/>
        <v/>
      </c>
      <c r="AV64" s="14" t="str">
        <f t="shared" si="35"/>
        <v/>
      </c>
      <c r="AW64" s="14" t="str">
        <f t="shared" ref="AW64:BH78" si="36">IF(AND(AW$2&lt;=$G64,AW$2+6&gt;=$F64),1,"")</f>
        <v/>
      </c>
      <c r="AX64" s="14" t="str">
        <f t="shared" si="36"/>
        <v/>
      </c>
      <c r="AY64" s="14" t="str">
        <f t="shared" si="36"/>
        <v/>
      </c>
      <c r="AZ64" s="14" t="str">
        <f t="shared" si="36"/>
        <v/>
      </c>
      <c r="BA64" s="14" t="str">
        <f t="shared" si="36"/>
        <v/>
      </c>
      <c r="BB64" s="14" t="str">
        <f t="shared" si="36"/>
        <v/>
      </c>
      <c r="BC64" s="14" t="str">
        <f t="shared" si="36"/>
        <v/>
      </c>
      <c r="BD64" s="14" t="str">
        <f t="shared" si="36"/>
        <v/>
      </c>
      <c r="BE64" s="14" t="str">
        <f t="shared" si="36"/>
        <v/>
      </c>
      <c r="BF64" s="14" t="str">
        <f t="shared" si="36"/>
        <v/>
      </c>
      <c r="BG64" s="14" t="str">
        <f t="shared" si="36"/>
        <v/>
      </c>
      <c r="BH64" s="14" t="str">
        <f t="shared" si="36"/>
        <v/>
      </c>
    </row>
    <row r="65" spans="1:60" ht="32">
      <c r="A65" s="2">
        <f>'Project Plan'!A63</f>
        <v>62</v>
      </c>
      <c r="B65" s="2" t="str">
        <f>'Project Plan'!B63</f>
        <v>12. Communications</v>
      </c>
      <c r="C65" s="2" t="str">
        <f>'Project Plan'!C63</f>
        <v>Plan continued parent-facing communications</v>
      </c>
      <c r="D65" s="2">
        <f>'Project Plan'!F63</f>
        <v>0</v>
      </c>
      <c r="E65" s="2" t="str">
        <f>'Project Plan'!G63</f>
        <v>Not started</v>
      </c>
      <c r="F65" s="8">
        <f>'Project Plan'!I63</f>
        <v>0</v>
      </c>
      <c r="G65" s="8">
        <f>'Project Plan'!J63</f>
        <v>0</v>
      </c>
      <c r="H65" s="3">
        <f>'Project Plan'!L63</f>
        <v>0</v>
      </c>
      <c r="I65" s="14">
        <f t="shared" si="32"/>
        <v>1</v>
      </c>
      <c r="J65" s="14" t="str">
        <f t="shared" si="32"/>
        <v/>
      </c>
      <c r="K65" s="14" t="str">
        <f t="shared" si="32"/>
        <v/>
      </c>
      <c r="L65" s="14" t="str">
        <f t="shared" si="32"/>
        <v/>
      </c>
      <c r="M65" s="14" t="str">
        <f t="shared" si="32"/>
        <v/>
      </c>
      <c r="N65" s="14" t="str">
        <f t="shared" si="32"/>
        <v/>
      </c>
      <c r="O65" s="14" t="str">
        <f t="shared" si="32"/>
        <v/>
      </c>
      <c r="P65" s="14" t="str">
        <f t="shared" si="32"/>
        <v/>
      </c>
      <c r="Q65" s="14" t="str">
        <f t="shared" si="32"/>
        <v/>
      </c>
      <c r="R65" s="14" t="str">
        <f t="shared" si="32"/>
        <v/>
      </c>
      <c r="S65" s="14" t="str">
        <f t="shared" si="33"/>
        <v/>
      </c>
      <c r="T65" s="14" t="str">
        <f t="shared" si="33"/>
        <v/>
      </c>
      <c r="U65" s="14" t="str">
        <f t="shared" si="33"/>
        <v/>
      </c>
      <c r="V65" s="14" t="str">
        <f t="shared" si="33"/>
        <v/>
      </c>
      <c r="W65" s="14" t="str">
        <f t="shared" si="33"/>
        <v/>
      </c>
      <c r="X65" s="14" t="str">
        <f t="shared" si="33"/>
        <v/>
      </c>
      <c r="Y65" s="14" t="str">
        <f t="shared" si="33"/>
        <v/>
      </c>
      <c r="Z65" s="14" t="str">
        <f t="shared" si="33"/>
        <v/>
      </c>
      <c r="AA65" s="14" t="str">
        <f t="shared" si="33"/>
        <v/>
      </c>
      <c r="AB65" s="14" t="str">
        <f t="shared" si="33"/>
        <v/>
      </c>
      <c r="AC65" s="14" t="str">
        <f t="shared" si="34"/>
        <v/>
      </c>
      <c r="AD65" s="14" t="str">
        <f t="shared" si="34"/>
        <v/>
      </c>
      <c r="AE65" s="14" t="str">
        <f t="shared" si="34"/>
        <v/>
      </c>
      <c r="AF65" s="14" t="str">
        <f t="shared" si="34"/>
        <v/>
      </c>
      <c r="AG65" s="14" t="str">
        <f t="shared" si="34"/>
        <v/>
      </c>
      <c r="AH65" s="14" t="str">
        <f t="shared" si="34"/>
        <v/>
      </c>
      <c r="AI65" s="14" t="str">
        <f t="shared" si="34"/>
        <v/>
      </c>
      <c r="AJ65" s="14" t="str">
        <f t="shared" si="34"/>
        <v/>
      </c>
      <c r="AK65" s="14" t="str">
        <f t="shared" si="34"/>
        <v/>
      </c>
      <c r="AL65" s="14" t="str">
        <f t="shared" si="34"/>
        <v/>
      </c>
      <c r="AM65" s="14" t="str">
        <f t="shared" si="35"/>
        <v/>
      </c>
      <c r="AN65" s="14" t="str">
        <f t="shared" si="35"/>
        <v/>
      </c>
      <c r="AO65" s="14" t="str">
        <f t="shared" si="35"/>
        <v/>
      </c>
      <c r="AP65" s="14" t="str">
        <f t="shared" si="35"/>
        <v/>
      </c>
      <c r="AQ65" s="14" t="str">
        <f t="shared" si="35"/>
        <v/>
      </c>
      <c r="AR65" s="14" t="str">
        <f t="shared" si="35"/>
        <v/>
      </c>
      <c r="AS65" s="14" t="str">
        <f t="shared" si="35"/>
        <v/>
      </c>
      <c r="AT65" s="14" t="str">
        <f t="shared" si="35"/>
        <v/>
      </c>
      <c r="AU65" s="14" t="str">
        <f t="shared" si="35"/>
        <v/>
      </c>
      <c r="AV65" s="14" t="str">
        <f t="shared" si="35"/>
        <v/>
      </c>
      <c r="AW65" s="14" t="str">
        <f t="shared" si="36"/>
        <v/>
      </c>
      <c r="AX65" s="14" t="str">
        <f t="shared" si="36"/>
        <v/>
      </c>
      <c r="AY65" s="14" t="str">
        <f t="shared" si="36"/>
        <v/>
      </c>
      <c r="AZ65" s="14" t="str">
        <f t="shared" si="36"/>
        <v/>
      </c>
      <c r="BA65" s="14" t="str">
        <f t="shared" si="36"/>
        <v/>
      </c>
      <c r="BB65" s="14" t="str">
        <f t="shared" si="36"/>
        <v/>
      </c>
      <c r="BC65" s="14" t="str">
        <f t="shared" si="36"/>
        <v/>
      </c>
      <c r="BD65" s="14" t="str">
        <f t="shared" si="36"/>
        <v/>
      </c>
      <c r="BE65" s="14" t="str">
        <f t="shared" si="36"/>
        <v/>
      </c>
      <c r="BF65" s="14" t="str">
        <f t="shared" si="36"/>
        <v/>
      </c>
      <c r="BG65" s="14" t="str">
        <f t="shared" si="36"/>
        <v/>
      </c>
      <c r="BH65" s="14" t="str">
        <f t="shared" si="36"/>
        <v/>
      </c>
    </row>
    <row r="66" spans="1:60" ht="32">
      <c r="A66" s="2">
        <f>'Project Plan'!A64</f>
        <v>63</v>
      </c>
      <c r="B66" s="2" t="str">
        <f>'Project Plan'!B64</f>
        <v>13. Mobilisation, launch &amp; implementation</v>
      </c>
      <c r="C66" s="2" t="str">
        <f>'Project Plan'!C64</f>
        <v>Complete mobilisation readiness review</v>
      </c>
      <c r="D66" s="2">
        <f>'Project Plan'!F64</f>
        <v>0</v>
      </c>
      <c r="E66" s="2" t="str">
        <f>'Project Plan'!G64</f>
        <v>Not started</v>
      </c>
      <c r="F66" s="8">
        <f>'Project Plan'!I64</f>
        <v>0</v>
      </c>
      <c r="G66" s="8">
        <f>'Project Plan'!J64</f>
        <v>0</v>
      </c>
      <c r="H66" s="3">
        <f>'Project Plan'!L64</f>
        <v>0</v>
      </c>
      <c r="I66" s="14">
        <f t="shared" si="32"/>
        <v>1</v>
      </c>
      <c r="J66" s="14" t="str">
        <f t="shared" si="32"/>
        <v/>
      </c>
      <c r="K66" s="14" t="str">
        <f t="shared" si="32"/>
        <v/>
      </c>
      <c r="L66" s="14" t="str">
        <f t="shared" si="32"/>
        <v/>
      </c>
      <c r="M66" s="14" t="str">
        <f t="shared" si="32"/>
        <v/>
      </c>
      <c r="N66" s="14" t="str">
        <f t="shared" si="32"/>
        <v/>
      </c>
      <c r="O66" s="14" t="str">
        <f t="shared" si="32"/>
        <v/>
      </c>
      <c r="P66" s="14" t="str">
        <f t="shared" si="32"/>
        <v/>
      </c>
      <c r="Q66" s="14" t="str">
        <f t="shared" si="32"/>
        <v/>
      </c>
      <c r="R66" s="14" t="str">
        <f t="shared" si="32"/>
        <v/>
      </c>
      <c r="S66" s="14" t="str">
        <f t="shared" si="33"/>
        <v/>
      </c>
      <c r="T66" s="14" t="str">
        <f t="shared" si="33"/>
        <v/>
      </c>
      <c r="U66" s="14" t="str">
        <f t="shared" si="33"/>
        <v/>
      </c>
      <c r="V66" s="14" t="str">
        <f t="shared" si="33"/>
        <v/>
      </c>
      <c r="W66" s="14" t="str">
        <f t="shared" si="33"/>
        <v/>
      </c>
      <c r="X66" s="14" t="str">
        <f t="shared" si="33"/>
        <v/>
      </c>
      <c r="Y66" s="14" t="str">
        <f t="shared" si="33"/>
        <v/>
      </c>
      <c r="Z66" s="14" t="str">
        <f t="shared" si="33"/>
        <v/>
      </c>
      <c r="AA66" s="14" t="str">
        <f t="shared" si="33"/>
        <v/>
      </c>
      <c r="AB66" s="14" t="str">
        <f t="shared" si="33"/>
        <v/>
      </c>
      <c r="AC66" s="14" t="str">
        <f t="shared" si="34"/>
        <v/>
      </c>
      <c r="AD66" s="14" t="str">
        <f t="shared" si="34"/>
        <v/>
      </c>
      <c r="AE66" s="14" t="str">
        <f t="shared" si="34"/>
        <v/>
      </c>
      <c r="AF66" s="14" t="str">
        <f t="shared" si="34"/>
        <v/>
      </c>
      <c r="AG66" s="14" t="str">
        <f t="shared" si="34"/>
        <v/>
      </c>
      <c r="AH66" s="14" t="str">
        <f t="shared" si="34"/>
        <v/>
      </c>
      <c r="AI66" s="14" t="str">
        <f t="shared" si="34"/>
        <v/>
      </c>
      <c r="AJ66" s="14" t="str">
        <f t="shared" si="34"/>
        <v/>
      </c>
      <c r="AK66" s="14" t="str">
        <f t="shared" si="34"/>
        <v/>
      </c>
      <c r="AL66" s="14" t="str">
        <f t="shared" si="34"/>
        <v/>
      </c>
      <c r="AM66" s="14" t="str">
        <f t="shared" si="35"/>
        <v/>
      </c>
      <c r="AN66" s="14" t="str">
        <f t="shared" si="35"/>
        <v/>
      </c>
      <c r="AO66" s="14" t="str">
        <f t="shared" si="35"/>
        <v/>
      </c>
      <c r="AP66" s="14" t="str">
        <f t="shared" si="35"/>
        <v/>
      </c>
      <c r="AQ66" s="14" t="str">
        <f t="shared" si="35"/>
        <v/>
      </c>
      <c r="AR66" s="14" t="str">
        <f t="shared" si="35"/>
        <v/>
      </c>
      <c r="AS66" s="14" t="str">
        <f t="shared" si="35"/>
        <v/>
      </c>
      <c r="AT66" s="14" t="str">
        <f t="shared" si="35"/>
        <v/>
      </c>
      <c r="AU66" s="14" t="str">
        <f t="shared" si="35"/>
        <v/>
      </c>
      <c r="AV66" s="14" t="str">
        <f t="shared" si="35"/>
        <v/>
      </c>
      <c r="AW66" s="14" t="str">
        <f t="shared" si="36"/>
        <v/>
      </c>
      <c r="AX66" s="14" t="str">
        <f t="shared" si="36"/>
        <v/>
      </c>
      <c r="AY66" s="14" t="str">
        <f t="shared" si="36"/>
        <v/>
      </c>
      <c r="AZ66" s="14" t="str">
        <f t="shared" si="36"/>
        <v/>
      </c>
      <c r="BA66" s="14" t="str">
        <f t="shared" si="36"/>
        <v/>
      </c>
      <c r="BB66" s="14" t="str">
        <f t="shared" si="36"/>
        <v/>
      </c>
      <c r="BC66" s="14" t="str">
        <f t="shared" si="36"/>
        <v/>
      </c>
      <c r="BD66" s="14" t="str">
        <f t="shared" si="36"/>
        <v/>
      </c>
      <c r="BE66" s="14" t="str">
        <f t="shared" si="36"/>
        <v/>
      </c>
      <c r="BF66" s="14" t="str">
        <f t="shared" si="36"/>
        <v/>
      </c>
      <c r="BG66" s="14" t="str">
        <f t="shared" si="36"/>
        <v/>
      </c>
      <c r="BH66" s="14" t="str">
        <f t="shared" si="36"/>
        <v/>
      </c>
    </row>
    <row r="67" spans="1:60" ht="32">
      <c r="A67" s="2">
        <f>'Project Plan'!A65</f>
        <v>64</v>
      </c>
      <c r="B67" s="2" t="str">
        <f>'Project Plan'!B65</f>
        <v>13. Mobilisation, launch &amp; implementation</v>
      </c>
      <c r="C67" s="2" t="str">
        <f>'Project Plan'!C65</f>
        <v>Publicly launch programme</v>
      </c>
      <c r="D67" s="2">
        <f>'Project Plan'!F65</f>
        <v>0</v>
      </c>
      <c r="E67" s="2" t="str">
        <f>'Project Plan'!G65</f>
        <v>Not started</v>
      </c>
      <c r="F67" s="8">
        <f>'Project Plan'!I65</f>
        <v>0</v>
      </c>
      <c r="G67" s="8">
        <f>'Project Plan'!J65</f>
        <v>0</v>
      </c>
      <c r="H67" s="3">
        <f>'Project Plan'!L65</f>
        <v>0</v>
      </c>
      <c r="I67" s="14">
        <f t="shared" si="32"/>
        <v>1</v>
      </c>
      <c r="J67" s="14" t="str">
        <f t="shared" si="32"/>
        <v/>
      </c>
      <c r="K67" s="14" t="str">
        <f t="shared" si="32"/>
        <v/>
      </c>
      <c r="L67" s="14" t="str">
        <f t="shared" si="32"/>
        <v/>
      </c>
      <c r="M67" s="14" t="str">
        <f t="shared" si="32"/>
        <v/>
      </c>
      <c r="N67" s="14" t="str">
        <f t="shared" si="32"/>
        <v/>
      </c>
      <c r="O67" s="14" t="str">
        <f t="shared" si="32"/>
        <v/>
      </c>
      <c r="P67" s="14" t="str">
        <f t="shared" si="32"/>
        <v/>
      </c>
      <c r="Q67" s="14" t="str">
        <f t="shared" si="32"/>
        <v/>
      </c>
      <c r="R67" s="14" t="str">
        <f t="shared" si="32"/>
        <v/>
      </c>
      <c r="S67" s="14" t="str">
        <f t="shared" si="33"/>
        <v/>
      </c>
      <c r="T67" s="14" t="str">
        <f t="shared" si="33"/>
        <v/>
      </c>
      <c r="U67" s="14" t="str">
        <f t="shared" si="33"/>
        <v/>
      </c>
      <c r="V67" s="14" t="str">
        <f t="shared" si="33"/>
        <v/>
      </c>
      <c r="W67" s="14" t="str">
        <f t="shared" si="33"/>
        <v/>
      </c>
      <c r="X67" s="14" t="str">
        <f t="shared" si="33"/>
        <v/>
      </c>
      <c r="Y67" s="14" t="str">
        <f t="shared" si="33"/>
        <v/>
      </c>
      <c r="Z67" s="14" t="str">
        <f t="shared" si="33"/>
        <v/>
      </c>
      <c r="AA67" s="14" t="str">
        <f t="shared" si="33"/>
        <v/>
      </c>
      <c r="AB67" s="14" t="str">
        <f t="shared" si="33"/>
        <v/>
      </c>
      <c r="AC67" s="14" t="str">
        <f t="shared" si="34"/>
        <v/>
      </c>
      <c r="AD67" s="14" t="str">
        <f t="shared" si="34"/>
        <v/>
      </c>
      <c r="AE67" s="14" t="str">
        <f t="shared" si="34"/>
        <v/>
      </c>
      <c r="AF67" s="14" t="str">
        <f t="shared" si="34"/>
        <v/>
      </c>
      <c r="AG67" s="14" t="str">
        <f t="shared" si="34"/>
        <v/>
      </c>
      <c r="AH67" s="14" t="str">
        <f t="shared" si="34"/>
        <v/>
      </c>
      <c r="AI67" s="14" t="str">
        <f t="shared" si="34"/>
        <v/>
      </c>
      <c r="AJ67" s="14" t="str">
        <f t="shared" si="34"/>
        <v/>
      </c>
      <c r="AK67" s="14" t="str">
        <f t="shared" si="34"/>
        <v/>
      </c>
      <c r="AL67" s="14" t="str">
        <f t="shared" si="34"/>
        <v/>
      </c>
      <c r="AM67" s="14" t="str">
        <f t="shared" si="35"/>
        <v/>
      </c>
      <c r="AN67" s="14" t="str">
        <f t="shared" si="35"/>
        <v/>
      </c>
      <c r="AO67" s="14" t="str">
        <f t="shared" si="35"/>
        <v/>
      </c>
      <c r="AP67" s="14" t="str">
        <f t="shared" si="35"/>
        <v/>
      </c>
      <c r="AQ67" s="14" t="str">
        <f t="shared" si="35"/>
        <v/>
      </c>
      <c r="AR67" s="14" t="str">
        <f t="shared" si="35"/>
        <v/>
      </c>
      <c r="AS67" s="14" t="str">
        <f t="shared" si="35"/>
        <v/>
      </c>
      <c r="AT67" s="14" t="str">
        <f t="shared" si="35"/>
        <v/>
      </c>
      <c r="AU67" s="14" t="str">
        <f t="shared" si="35"/>
        <v/>
      </c>
      <c r="AV67" s="14" t="str">
        <f t="shared" si="35"/>
        <v/>
      </c>
      <c r="AW67" s="14" t="str">
        <f t="shared" si="36"/>
        <v/>
      </c>
      <c r="AX67" s="14" t="str">
        <f t="shared" si="36"/>
        <v/>
      </c>
      <c r="AY67" s="14" t="str">
        <f t="shared" si="36"/>
        <v/>
      </c>
      <c r="AZ67" s="14" t="str">
        <f t="shared" si="36"/>
        <v/>
      </c>
      <c r="BA67" s="14" t="str">
        <f t="shared" si="36"/>
        <v/>
      </c>
      <c r="BB67" s="14" t="str">
        <f t="shared" si="36"/>
        <v/>
      </c>
      <c r="BC67" s="14" t="str">
        <f t="shared" si="36"/>
        <v/>
      </c>
      <c r="BD67" s="14" t="str">
        <f t="shared" si="36"/>
        <v/>
      </c>
      <c r="BE67" s="14" t="str">
        <f t="shared" si="36"/>
        <v/>
      </c>
      <c r="BF67" s="14" t="str">
        <f t="shared" si="36"/>
        <v/>
      </c>
      <c r="BG67" s="14" t="str">
        <f t="shared" si="36"/>
        <v/>
      </c>
      <c r="BH67" s="14" t="str">
        <f t="shared" si="36"/>
        <v/>
      </c>
    </row>
    <row r="68" spans="1:60" ht="32">
      <c r="A68" s="2">
        <f>'Project Plan'!A66</f>
        <v>65</v>
      </c>
      <c r="B68" s="2" t="str">
        <f>'Project Plan'!B66</f>
        <v>13. Mobilisation, launch &amp; implementation</v>
      </c>
      <c r="C68" s="2" t="str">
        <f>'Project Plan'!C66</f>
        <v>Monitor delivery against plan</v>
      </c>
      <c r="D68" s="2">
        <f>'Project Plan'!F66</f>
        <v>0</v>
      </c>
      <c r="E68" s="2" t="str">
        <f>'Project Plan'!G66</f>
        <v>Not started</v>
      </c>
      <c r="F68" s="8">
        <f>'Project Plan'!I66</f>
        <v>0</v>
      </c>
      <c r="G68" s="8">
        <f>'Project Plan'!J66</f>
        <v>0</v>
      </c>
      <c r="H68" s="3">
        <f>'Project Plan'!L66</f>
        <v>0</v>
      </c>
      <c r="I68" s="14">
        <f t="shared" si="32"/>
        <v>1</v>
      </c>
      <c r="J68" s="14" t="str">
        <f t="shared" si="32"/>
        <v/>
      </c>
      <c r="K68" s="14" t="str">
        <f t="shared" si="32"/>
        <v/>
      </c>
      <c r="L68" s="14" t="str">
        <f t="shared" si="32"/>
        <v/>
      </c>
      <c r="M68" s="14" t="str">
        <f t="shared" si="32"/>
        <v/>
      </c>
      <c r="N68" s="14" t="str">
        <f t="shared" si="32"/>
        <v/>
      </c>
      <c r="O68" s="14" t="str">
        <f t="shared" si="32"/>
        <v/>
      </c>
      <c r="P68" s="14" t="str">
        <f t="shared" si="32"/>
        <v/>
      </c>
      <c r="Q68" s="14" t="str">
        <f t="shared" si="32"/>
        <v/>
      </c>
      <c r="R68" s="14" t="str">
        <f t="shared" si="32"/>
        <v/>
      </c>
      <c r="S68" s="14" t="str">
        <f t="shared" si="33"/>
        <v/>
      </c>
      <c r="T68" s="14" t="str">
        <f t="shared" si="33"/>
        <v/>
      </c>
      <c r="U68" s="14" t="str">
        <f t="shared" si="33"/>
        <v/>
      </c>
      <c r="V68" s="14" t="str">
        <f t="shared" si="33"/>
        <v/>
      </c>
      <c r="W68" s="14" t="str">
        <f t="shared" si="33"/>
        <v/>
      </c>
      <c r="X68" s="14" t="str">
        <f t="shared" si="33"/>
        <v/>
      </c>
      <c r="Y68" s="14" t="str">
        <f t="shared" si="33"/>
        <v/>
      </c>
      <c r="Z68" s="14" t="str">
        <f t="shared" si="33"/>
        <v/>
      </c>
      <c r="AA68" s="14" t="str">
        <f t="shared" si="33"/>
        <v/>
      </c>
      <c r="AB68" s="14" t="str">
        <f t="shared" si="33"/>
        <v/>
      </c>
      <c r="AC68" s="14" t="str">
        <f t="shared" si="34"/>
        <v/>
      </c>
      <c r="AD68" s="14" t="str">
        <f t="shared" si="34"/>
        <v/>
      </c>
      <c r="AE68" s="14" t="str">
        <f t="shared" si="34"/>
        <v/>
      </c>
      <c r="AF68" s="14" t="str">
        <f t="shared" si="34"/>
        <v/>
      </c>
      <c r="AG68" s="14" t="str">
        <f t="shared" si="34"/>
        <v/>
      </c>
      <c r="AH68" s="14" t="str">
        <f t="shared" si="34"/>
        <v/>
      </c>
      <c r="AI68" s="14" t="str">
        <f t="shared" si="34"/>
        <v/>
      </c>
      <c r="AJ68" s="14" t="str">
        <f t="shared" si="34"/>
        <v/>
      </c>
      <c r="AK68" s="14" t="str">
        <f t="shared" si="34"/>
        <v/>
      </c>
      <c r="AL68" s="14" t="str">
        <f t="shared" si="34"/>
        <v/>
      </c>
      <c r="AM68" s="14" t="str">
        <f t="shared" si="35"/>
        <v/>
      </c>
      <c r="AN68" s="14" t="str">
        <f t="shared" si="35"/>
        <v/>
      </c>
      <c r="AO68" s="14" t="str">
        <f t="shared" si="35"/>
        <v/>
      </c>
      <c r="AP68" s="14" t="str">
        <f t="shared" si="35"/>
        <v/>
      </c>
      <c r="AQ68" s="14" t="str">
        <f t="shared" si="35"/>
        <v/>
      </c>
      <c r="AR68" s="14" t="str">
        <f t="shared" si="35"/>
        <v/>
      </c>
      <c r="AS68" s="14" t="str">
        <f t="shared" si="35"/>
        <v/>
      </c>
      <c r="AT68" s="14" t="str">
        <f t="shared" si="35"/>
        <v/>
      </c>
      <c r="AU68" s="14" t="str">
        <f t="shared" si="35"/>
        <v/>
      </c>
      <c r="AV68" s="14" t="str">
        <f t="shared" si="35"/>
        <v/>
      </c>
      <c r="AW68" s="14" t="str">
        <f t="shared" si="36"/>
        <v/>
      </c>
      <c r="AX68" s="14" t="str">
        <f t="shared" si="36"/>
        <v/>
      </c>
      <c r="AY68" s="14" t="str">
        <f t="shared" si="36"/>
        <v/>
      </c>
      <c r="AZ68" s="14" t="str">
        <f t="shared" si="36"/>
        <v/>
      </c>
      <c r="BA68" s="14" t="str">
        <f t="shared" si="36"/>
        <v/>
      </c>
      <c r="BB68" s="14" t="str">
        <f t="shared" si="36"/>
        <v/>
      </c>
      <c r="BC68" s="14" t="str">
        <f t="shared" si="36"/>
        <v/>
      </c>
      <c r="BD68" s="14" t="str">
        <f t="shared" si="36"/>
        <v/>
      </c>
      <c r="BE68" s="14" t="str">
        <f t="shared" si="36"/>
        <v/>
      </c>
      <c r="BF68" s="14" t="str">
        <f t="shared" si="36"/>
        <v/>
      </c>
      <c r="BG68" s="14" t="str">
        <f t="shared" si="36"/>
        <v/>
      </c>
      <c r="BH68" s="14" t="str">
        <f t="shared" si="36"/>
        <v/>
      </c>
    </row>
    <row r="69" spans="1:60" ht="32">
      <c r="A69" s="2">
        <f>'Project Plan'!A67</f>
        <v>66</v>
      </c>
      <c r="B69" s="2" t="str">
        <f>'Project Plan'!B67</f>
        <v>13. Mobilisation, launch &amp; implementation</v>
      </c>
      <c r="C69" s="2" t="str">
        <f>'Project Plan'!C67</f>
        <v>Maintain partner communication</v>
      </c>
      <c r="D69" s="2">
        <f>'Project Plan'!F67</f>
        <v>0</v>
      </c>
      <c r="E69" s="2" t="str">
        <f>'Project Plan'!G67</f>
        <v>Not started</v>
      </c>
      <c r="F69" s="8">
        <f>'Project Plan'!I67</f>
        <v>0</v>
      </c>
      <c r="G69" s="8">
        <f>'Project Plan'!J67</f>
        <v>0</v>
      </c>
      <c r="H69" s="3">
        <f>'Project Plan'!L67</f>
        <v>0</v>
      </c>
      <c r="I69" s="14">
        <f t="shared" si="32"/>
        <v>1</v>
      </c>
      <c r="J69" s="14" t="str">
        <f t="shared" si="32"/>
        <v/>
      </c>
      <c r="K69" s="14" t="str">
        <f t="shared" si="32"/>
        <v/>
      </c>
      <c r="L69" s="14" t="str">
        <f t="shared" si="32"/>
        <v/>
      </c>
      <c r="M69" s="14" t="str">
        <f t="shared" si="32"/>
        <v/>
      </c>
      <c r="N69" s="14" t="str">
        <f t="shared" si="32"/>
        <v/>
      </c>
      <c r="O69" s="14" t="str">
        <f t="shared" si="32"/>
        <v/>
      </c>
      <c r="P69" s="14" t="str">
        <f t="shared" si="32"/>
        <v/>
      </c>
      <c r="Q69" s="14" t="str">
        <f t="shared" si="32"/>
        <v/>
      </c>
      <c r="R69" s="14" t="str">
        <f t="shared" si="32"/>
        <v/>
      </c>
      <c r="S69" s="14" t="str">
        <f t="shared" si="33"/>
        <v/>
      </c>
      <c r="T69" s="14" t="str">
        <f t="shared" si="33"/>
        <v/>
      </c>
      <c r="U69" s="14" t="str">
        <f t="shared" si="33"/>
        <v/>
      </c>
      <c r="V69" s="14" t="str">
        <f t="shared" si="33"/>
        <v/>
      </c>
      <c r="W69" s="14" t="str">
        <f t="shared" si="33"/>
        <v/>
      </c>
      <c r="X69" s="14" t="str">
        <f t="shared" si="33"/>
        <v/>
      </c>
      <c r="Y69" s="14" t="str">
        <f t="shared" si="33"/>
        <v/>
      </c>
      <c r="Z69" s="14" t="str">
        <f t="shared" si="33"/>
        <v/>
      </c>
      <c r="AA69" s="14" t="str">
        <f t="shared" si="33"/>
        <v/>
      </c>
      <c r="AB69" s="14" t="str">
        <f t="shared" si="33"/>
        <v/>
      </c>
      <c r="AC69" s="14" t="str">
        <f t="shared" si="34"/>
        <v/>
      </c>
      <c r="AD69" s="14" t="str">
        <f t="shared" si="34"/>
        <v/>
      </c>
      <c r="AE69" s="14" t="str">
        <f t="shared" si="34"/>
        <v/>
      </c>
      <c r="AF69" s="14" t="str">
        <f t="shared" si="34"/>
        <v/>
      </c>
      <c r="AG69" s="14" t="str">
        <f t="shared" si="34"/>
        <v/>
      </c>
      <c r="AH69" s="14" t="str">
        <f t="shared" si="34"/>
        <v/>
      </c>
      <c r="AI69" s="14" t="str">
        <f t="shared" si="34"/>
        <v/>
      </c>
      <c r="AJ69" s="14" t="str">
        <f t="shared" si="34"/>
        <v/>
      </c>
      <c r="AK69" s="14" t="str">
        <f t="shared" si="34"/>
        <v/>
      </c>
      <c r="AL69" s="14" t="str">
        <f t="shared" si="34"/>
        <v/>
      </c>
      <c r="AM69" s="14" t="str">
        <f t="shared" si="35"/>
        <v/>
      </c>
      <c r="AN69" s="14" t="str">
        <f t="shared" si="35"/>
        <v/>
      </c>
      <c r="AO69" s="14" t="str">
        <f t="shared" si="35"/>
        <v/>
      </c>
      <c r="AP69" s="14" t="str">
        <f t="shared" si="35"/>
        <v/>
      </c>
      <c r="AQ69" s="14" t="str">
        <f t="shared" si="35"/>
        <v/>
      </c>
      <c r="AR69" s="14" t="str">
        <f t="shared" si="35"/>
        <v/>
      </c>
      <c r="AS69" s="14" t="str">
        <f t="shared" si="35"/>
        <v/>
      </c>
      <c r="AT69" s="14" t="str">
        <f t="shared" si="35"/>
        <v/>
      </c>
      <c r="AU69" s="14" t="str">
        <f t="shared" si="35"/>
        <v/>
      </c>
      <c r="AV69" s="14" t="str">
        <f t="shared" si="35"/>
        <v/>
      </c>
      <c r="AW69" s="14" t="str">
        <f t="shared" si="36"/>
        <v/>
      </c>
      <c r="AX69" s="14" t="str">
        <f t="shared" si="36"/>
        <v/>
      </c>
      <c r="AY69" s="14" t="str">
        <f t="shared" si="36"/>
        <v/>
      </c>
      <c r="AZ69" s="14" t="str">
        <f t="shared" si="36"/>
        <v/>
      </c>
      <c r="BA69" s="14" t="str">
        <f t="shared" si="36"/>
        <v/>
      </c>
      <c r="BB69" s="14" t="str">
        <f t="shared" si="36"/>
        <v/>
      </c>
      <c r="BC69" s="14" t="str">
        <f t="shared" si="36"/>
        <v/>
      </c>
      <c r="BD69" s="14" t="str">
        <f t="shared" si="36"/>
        <v/>
      </c>
      <c r="BE69" s="14" t="str">
        <f t="shared" si="36"/>
        <v/>
      </c>
      <c r="BF69" s="14" t="str">
        <f t="shared" si="36"/>
        <v/>
      </c>
      <c r="BG69" s="14" t="str">
        <f t="shared" si="36"/>
        <v/>
      </c>
      <c r="BH69" s="14" t="str">
        <f t="shared" si="36"/>
        <v/>
      </c>
    </row>
    <row r="70" spans="1:60" ht="32">
      <c r="A70" s="2">
        <f>'Project Plan'!A68</f>
        <v>67</v>
      </c>
      <c r="B70" s="2" t="str">
        <f>'Project Plan'!B68</f>
        <v>13. Mobilisation, launch &amp; implementation</v>
      </c>
      <c r="C70" s="2" t="str">
        <f>'Project Plan'!C68</f>
        <v>Monitor universal message consistency</v>
      </c>
      <c r="D70" s="2">
        <f>'Project Plan'!F68</f>
        <v>0</v>
      </c>
      <c r="E70" s="2" t="str">
        <f>'Project Plan'!G68</f>
        <v>Not started</v>
      </c>
      <c r="F70" s="8">
        <f>'Project Plan'!I68</f>
        <v>0</v>
      </c>
      <c r="G70" s="8">
        <f>'Project Plan'!J68</f>
        <v>0</v>
      </c>
      <c r="H70" s="3">
        <f>'Project Plan'!L68</f>
        <v>0</v>
      </c>
      <c r="I70" s="14">
        <f t="shared" si="32"/>
        <v>1</v>
      </c>
      <c r="J70" s="14" t="str">
        <f t="shared" si="32"/>
        <v/>
      </c>
      <c r="K70" s="14" t="str">
        <f t="shared" si="32"/>
        <v/>
      </c>
      <c r="L70" s="14" t="str">
        <f t="shared" si="32"/>
        <v/>
      </c>
      <c r="M70" s="14" t="str">
        <f t="shared" si="32"/>
        <v/>
      </c>
      <c r="N70" s="14" t="str">
        <f t="shared" si="32"/>
        <v/>
      </c>
      <c r="O70" s="14" t="str">
        <f t="shared" si="32"/>
        <v/>
      </c>
      <c r="P70" s="14" t="str">
        <f t="shared" si="32"/>
        <v/>
      </c>
      <c r="Q70" s="14" t="str">
        <f t="shared" si="32"/>
        <v/>
      </c>
      <c r="R70" s="14" t="str">
        <f t="shared" si="32"/>
        <v/>
      </c>
      <c r="S70" s="14" t="str">
        <f t="shared" si="33"/>
        <v/>
      </c>
      <c r="T70" s="14" t="str">
        <f t="shared" si="33"/>
        <v/>
      </c>
      <c r="U70" s="14" t="str">
        <f t="shared" si="33"/>
        <v/>
      </c>
      <c r="V70" s="14" t="str">
        <f t="shared" si="33"/>
        <v/>
      </c>
      <c r="W70" s="14" t="str">
        <f t="shared" si="33"/>
        <v/>
      </c>
      <c r="X70" s="14" t="str">
        <f t="shared" si="33"/>
        <v/>
      </c>
      <c r="Y70" s="14" t="str">
        <f t="shared" si="33"/>
        <v/>
      </c>
      <c r="Z70" s="14" t="str">
        <f t="shared" si="33"/>
        <v/>
      </c>
      <c r="AA70" s="14" t="str">
        <f t="shared" si="33"/>
        <v/>
      </c>
      <c r="AB70" s="14" t="str">
        <f t="shared" si="33"/>
        <v/>
      </c>
      <c r="AC70" s="14" t="str">
        <f t="shared" si="34"/>
        <v/>
      </c>
      <c r="AD70" s="14" t="str">
        <f t="shared" si="34"/>
        <v/>
      </c>
      <c r="AE70" s="14" t="str">
        <f t="shared" si="34"/>
        <v/>
      </c>
      <c r="AF70" s="14" t="str">
        <f t="shared" si="34"/>
        <v/>
      </c>
      <c r="AG70" s="14" t="str">
        <f t="shared" si="34"/>
        <v/>
      </c>
      <c r="AH70" s="14" t="str">
        <f t="shared" si="34"/>
        <v/>
      </c>
      <c r="AI70" s="14" t="str">
        <f t="shared" si="34"/>
        <v/>
      </c>
      <c r="AJ70" s="14" t="str">
        <f t="shared" si="34"/>
        <v/>
      </c>
      <c r="AK70" s="14" t="str">
        <f t="shared" si="34"/>
        <v/>
      </c>
      <c r="AL70" s="14" t="str">
        <f t="shared" si="34"/>
        <v/>
      </c>
      <c r="AM70" s="14" t="str">
        <f t="shared" si="35"/>
        <v/>
      </c>
      <c r="AN70" s="14" t="str">
        <f t="shared" si="35"/>
        <v/>
      </c>
      <c r="AO70" s="14" t="str">
        <f t="shared" si="35"/>
        <v/>
      </c>
      <c r="AP70" s="14" t="str">
        <f t="shared" si="35"/>
        <v/>
      </c>
      <c r="AQ70" s="14" t="str">
        <f t="shared" si="35"/>
        <v/>
      </c>
      <c r="AR70" s="14" t="str">
        <f t="shared" si="35"/>
        <v/>
      </c>
      <c r="AS70" s="14" t="str">
        <f t="shared" si="35"/>
        <v/>
      </c>
      <c r="AT70" s="14" t="str">
        <f t="shared" si="35"/>
        <v/>
      </c>
      <c r="AU70" s="14" t="str">
        <f t="shared" si="35"/>
        <v/>
      </c>
      <c r="AV70" s="14" t="str">
        <f t="shared" si="35"/>
        <v/>
      </c>
      <c r="AW70" s="14" t="str">
        <f t="shared" si="36"/>
        <v/>
      </c>
      <c r="AX70" s="14" t="str">
        <f t="shared" si="36"/>
        <v/>
      </c>
      <c r="AY70" s="14" t="str">
        <f t="shared" si="36"/>
        <v/>
      </c>
      <c r="AZ70" s="14" t="str">
        <f t="shared" si="36"/>
        <v/>
      </c>
      <c r="BA70" s="14" t="str">
        <f t="shared" si="36"/>
        <v/>
      </c>
      <c r="BB70" s="14" t="str">
        <f t="shared" si="36"/>
        <v/>
      </c>
      <c r="BC70" s="14" t="str">
        <f t="shared" si="36"/>
        <v/>
      </c>
      <c r="BD70" s="14" t="str">
        <f t="shared" si="36"/>
        <v/>
      </c>
      <c r="BE70" s="14" t="str">
        <f t="shared" si="36"/>
        <v/>
      </c>
      <c r="BF70" s="14" t="str">
        <f t="shared" si="36"/>
        <v/>
      </c>
      <c r="BG70" s="14" t="str">
        <f t="shared" si="36"/>
        <v/>
      </c>
      <c r="BH70" s="14" t="str">
        <f t="shared" si="36"/>
        <v/>
      </c>
    </row>
    <row r="71" spans="1:60" ht="32">
      <c r="A71" s="2">
        <f>'Project Plan'!A69</f>
        <v>68</v>
      </c>
      <c r="B71" s="2" t="str">
        <f>'Project Plan'!B69</f>
        <v>13. Mobilisation, launch &amp; implementation</v>
      </c>
      <c r="C71" s="2" t="str">
        <f>'Project Plan'!C69</f>
        <v>Monitor reach and place-based gaps</v>
      </c>
      <c r="D71" s="2">
        <f>'Project Plan'!F69</f>
        <v>0</v>
      </c>
      <c r="E71" s="2" t="str">
        <f>'Project Plan'!G69</f>
        <v>Not started</v>
      </c>
      <c r="F71" s="8">
        <f>'Project Plan'!I69</f>
        <v>0</v>
      </c>
      <c r="G71" s="8">
        <f>'Project Plan'!J69</f>
        <v>0</v>
      </c>
      <c r="H71" s="3">
        <f>'Project Plan'!L69</f>
        <v>0</v>
      </c>
      <c r="I71" s="14">
        <f t="shared" si="32"/>
        <v>1</v>
      </c>
      <c r="J71" s="14" t="str">
        <f t="shared" si="32"/>
        <v/>
      </c>
      <c r="K71" s="14" t="str">
        <f t="shared" si="32"/>
        <v/>
      </c>
      <c r="L71" s="14" t="str">
        <f t="shared" si="32"/>
        <v/>
      </c>
      <c r="M71" s="14" t="str">
        <f t="shared" si="32"/>
        <v/>
      </c>
      <c r="N71" s="14" t="str">
        <f t="shared" si="32"/>
        <v/>
      </c>
      <c r="O71" s="14" t="str">
        <f t="shared" si="32"/>
        <v/>
      </c>
      <c r="P71" s="14" t="str">
        <f t="shared" si="32"/>
        <v/>
      </c>
      <c r="Q71" s="14" t="str">
        <f t="shared" si="32"/>
        <v/>
      </c>
      <c r="R71" s="14" t="str">
        <f t="shared" si="32"/>
        <v/>
      </c>
      <c r="S71" s="14" t="str">
        <f t="shared" si="33"/>
        <v/>
      </c>
      <c r="T71" s="14" t="str">
        <f t="shared" si="33"/>
        <v/>
      </c>
      <c r="U71" s="14" t="str">
        <f t="shared" si="33"/>
        <v/>
      </c>
      <c r="V71" s="14" t="str">
        <f t="shared" si="33"/>
        <v/>
      </c>
      <c r="W71" s="14" t="str">
        <f t="shared" si="33"/>
        <v/>
      </c>
      <c r="X71" s="14" t="str">
        <f t="shared" si="33"/>
        <v/>
      </c>
      <c r="Y71" s="14" t="str">
        <f t="shared" si="33"/>
        <v/>
      </c>
      <c r="Z71" s="14" t="str">
        <f t="shared" si="33"/>
        <v/>
      </c>
      <c r="AA71" s="14" t="str">
        <f t="shared" si="33"/>
        <v/>
      </c>
      <c r="AB71" s="14" t="str">
        <f t="shared" si="33"/>
        <v/>
      </c>
      <c r="AC71" s="14" t="str">
        <f t="shared" si="34"/>
        <v/>
      </c>
      <c r="AD71" s="14" t="str">
        <f t="shared" si="34"/>
        <v/>
      </c>
      <c r="AE71" s="14" t="str">
        <f t="shared" si="34"/>
        <v/>
      </c>
      <c r="AF71" s="14" t="str">
        <f t="shared" si="34"/>
        <v/>
      </c>
      <c r="AG71" s="14" t="str">
        <f t="shared" si="34"/>
        <v/>
      </c>
      <c r="AH71" s="14" t="str">
        <f t="shared" si="34"/>
        <v/>
      </c>
      <c r="AI71" s="14" t="str">
        <f t="shared" si="34"/>
        <v/>
      </c>
      <c r="AJ71" s="14" t="str">
        <f t="shared" si="34"/>
        <v/>
      </c>
      <c r="AK71" s="14" t="str">
        <f t="shared" si="34"/>
        <v/>
      </c>
      <c r="AL71" s="14" t="str">
        <f t="shared" si="34"/>
        <v/>
      </c>
      <c r="AM71" s="14" t="str">
        <f t="shared" si="35"/>
        <v/>
      </c>
      <c r="AN71" s="14" t="str">
        <f t="shared" si="35"/>
        <v/>
      </c>
      <c r="AO71" s="14" t="str">
        <f t="shared" si="35"/>
        <v/>
      </c>
      <c r="AP71" s="14" t="str">
        <f t="shared" si="35"/>
        <v/>
      </c>
      <c r="AQ71" s="14" t="str">
        <f t="shared" si="35"/>
        <v/>
      </c>
      <c r="AR71" s="14" t="str">
        <f t="shared" si="35"/>
        <v/>
      </c>
      <c r="AS71" s="14" t="str">
        <f t="shared" si="35"/>
        <v/>
      </c>
      <c r="AT71" s="14" t="str">
        <f t="shared" si="35"/>
        <v/>
      </c>
      <c r="AU71" s="14" t="str">
        <f t="shared" si="35"/>
        <v/>
      </c>
      <c r="AV71" s="14" t="str">
        <f t="shared" si="35"/>
        <v/>
      </c>
      <c r="AW71" s="14" t="str">
        <f t="shared" si="36"/>
        <v/>
      </c>
      <c r="AX71" s="14" t="str">
        <f t="shared" si="36"/>
        <v/>
      </c>
      <c r="AY71" s="14" t="str">
        <f t="shared" si="36"/>
        <v/>
      </c>
      <c r="AZ71" s="14" t="str">
        <f t="shared" si="36"/>
        <v/>
      </c>
      <c r="BA71" s="14" t="str">
        <f t="shared" si="36"/>
        <v/>
      </c>
      <c r="BB71" s="14" t="str">
        <f t="shared" si="36"/>
        <v/>
      </c>
      <c r="BC71" s="14" t="str">
        <f t="shared" si="36"/>
        <v/>
      </c>
      <c r="BD71" s="14" t="str">
        <f t="shared" si="36"/>
        <v/>
      </c>
      <c r="BE71" s="14" t="str">
        <f t="shared" si="36"/>
        <v/>
      </c>
      <c r="BF71" s="14" t="str">
        <f t="shared" si="36"/>
        <v/>
      </c>
      <c r="BG71" s="14" t="str">
        <f t="shared" si="36"/>
        <v/>
      </c>
      <c r="BH71" s="14" t="str">
        <f t="shared" si="36"/>
        <v/>
      </c>
    </row>
    <row r="72" spans="1:60" ht="32">
      <c r="A72" s="2">
        <f>'Project Plan'!A70</f>
        <v>69</v>
      </c>
      <c r="B72" s="2" t="str">
        <f>'Project Plan'!B70</f>
        <v>13. Mobilisation, launch &amp; implementation</v>
      </c>
      <c r="C72" s="2" t="str">
        <f>'Project Plan'!C70</f>
        <v>Review and update risk register</v>
      </c>
      <c r="D72" s="2">
        <f>'Project Plan'!F70</f>
        <v>0</v>
      </c>
      <c r="E72" s="2" t="str">
        <f>'Project Plan'!G70</f>
        <v>Not started</v>
      </c>
      <c r="F72" s="8">
        <f>'Project Plan'!I70</f>
        <v>0</v>
      </c>
      <c r="G72" s="8">
        <f>'Project Plan'!J70</f>
        <v>0</v>
      </c>
      <c r="H72" s="3">
        <f>'Project Plan'!L70</f>
        <v>0</v>
      </c>
      <c r="I72" s="14">
        <f t="shared" si="32"/>
        <v>1</v>
      </c>
      <c r="J72" s="14" t="str">
        <f t="shared" si="32"/>
        <v/>
      </c>
      <c r="K72" s="14" t="str">
        <f t="shared" si="32"/>
        <v/>
      </c>
      <c r="L72" s="14" t="str">
        <f t="shared" si="32"/>
        <v/>
      </c>
      <c r="M72" s="14" t="str">
        <f t="shared" si="32"/>
        <v/>
      </c>
      <c r="N72" s="14" t="str">
        <f t="shared" si="32"/>
        <v/>
      </c>
      <c r="O72" s="14" t="str">
        <f t="shared" si="32"/>
        <v/>
      </c>
      <c r="P72" s="14" t="str">
        <f t="shared" si="32"/>
        <v/>
      </c>
      <c r="Q72" s="14" t="str">
        <f t="shared" si="32"/>
        <v/>
      </c>
      <c r="R72" s="14" t="str">
        <f t="shared" si="32"/>
        <v/>
      </c>
      <c r="S72" s="14" t="str">
        <f t="shared" si="33"/>
        <v/>
      </c>
      <c r="T72" s="14" t="str">
        <f t="shared" si="33"/>
        <v/>
      </c>
      <c r="U72" s="14" t="str">
        <f t="shared" si="33"/>
        <v/>
      </c>
      <c r="V72" s="14" t="str">
        <f t="shared" si="33"/>
        <v/>
      </c>
      <c r="W72" s="14" t="str">
        <f t="shared" si="33"/>
        <v/>
      </c>
      <c r="X72" s="14" t="str">
        <f t="shared" si="33"/>
        <v/>
      </c>
      <c r="Y72" s="14" t="str">
        <f t="shared" si="33"/>
        <v/>
      </c>
      <c r="Z72" s="14" t="str">
        <f t="shared" si="33"/>
        <v/>
      </c>
      <c r="AA72" s="14" t="str">
        <f t="shared" si="33"/>
        <v/>
      </c>
      <c r="AB72" s="14" t="str">
        <f t="shared" si="33"/>
        <v/>
      </c>
      <c r="AC72" s="14" t="str">
        <f t="shared" si="34"/>
        <v/>
      </c>
      <c r="AD72" s="14" t="str">
        <f t="shared" si="34"/>
        <v/>
      </c>
      <c r="AE72" s="14" t="str">
        <f t="shared" si="34"/>
        <v/>
      </c>
      <c r="AF72" s="14" t="str">
        <f t="shared" si="34"/>
        <v/>
      </c>
      <c r="AG72" s="14" t="str">
        <f t="shared" si="34"/>
        <v/>
      </c>
      <c r="AH72" s="14" t="str">
        <f t="shared" si="34"/>
        <v/>
      </c>
      <c r="AI72" s="14" t="str">
        <f t="shared" si="34"/>
        <v/>
      </c>
      <c r="AJ72" s="14" t="str">
        <f t="shared" si="34"/>
        <v/>
      </c>
      <c r="AK72" s="14" t="str">
        <f t="shared" si="34"/>
        <v/>
      </c>
      <c r="AL72" s="14" t="str">
        <f t="shared" si="34"/>
        <v/>
      </c>
      <c r="AM72" s="14" t="str">
        <f t="shared" si="35"/>
        <v/>
      </c>
      <c r="AN72" s="14" t="str">
        <f t="shared" si="35"/>
        <v/>
      </c>
      <c r="AO72" s="14" t="str">
        <f t="shared" si="35"/>
        <v/>
      </c>
      <c r="AP72" s="14" t="str">
        <f t="shared" si="35"/>
        <v/>
      </c>
      <c r="AQ72" s="14" t="str">
        <f t="shared" si="35"/>
        <v/>
      </c>
      <c r="AR72" s="14" t="str">
        <f t="shared" si="35"/>
        <v/>
      </c>
      <c r="AS72" s="14" t="str">
        <f t="shared" si="35"/>
        <v/>
      </c>
      <c r="AT72" s="14" t="str">
        <f t="shared" si="35"/>
        <v/>
      </c>
      <c r="AU72" s="14" t="str">
        <f t="shared" si="35"/>
        <v/>
      </c>
      <c r="AV72" s="14" t="str">
        <f t="shared" si="35"/>
        <v/>
      </c>
      <c r="AW72" s="14" t="str">
        <f t="shared" si="36"/>
        <v/>
      </c>
      <c r="AX72" s="14" t="str">
        <f t="shared" si="36"/>
        <v/>
      </c>
      <c r="AY72" s="14" t="str">
        <f t="shared" si="36"/>
        <v/>
      </c>
      <c r="AZ72" s="14" t="str">
        <f t="shared" si="36"/>
        <v/>
      </c>
      <c r="BA72" s="14" t="str">
        <f t="shared" si="36"/>
        <v/>
      </c>
      <c r="BB72" s="14" t="str">
        <f t="shared" si="36"/>
        <v/>
      </c>
      <c r="BC72" s="14" t="str">
        <f t="shared" si="36"/>
        <v/>
      </c>
      <c r="BD72" s="14" t="str">
        <f t="shared" si="36"/>
        <v/>
      </c>
      <c r="BE72" s="14" t="str">
        <f t="shared" si="36"/>
        <v/>
      </c>
      <c r="BF72" s="14" t="str">
        <f t="shared" si="36"/>
        <v/>
      </c>
      <c r="BG72" s="14" t="str">
        <f t="shared" si="36"/>
        <v/>
      </c>
      <c r="BH72" s="14" t="str">
        <f t="shared" si="36"/>
        <v/>
      </c>
    </row>
    <row r="73" spans="1:60" ht="32">
      <c r="A73" s="2">
        <f>'Project Plan'!A71</f>
        <v>70</v>
      </c>
      <c r="B73" s="2" t="str">
        <f>'Project Plan'!B71</f>
        <v>13. Mobilisation, launch &amp; implementation</v>
      </c>
      <c r="C73" s="2" t="str">
        <f>'Project Plan'!C71</f>
        <v>Track budget and resource use</v>
      </c>
      <c r="D73" s="2">
        <f>'Project Plan'!F71</f>
        <v>0</v>
      </c>
      <c r="E73" s="2" t="str">
        <f>'Project Plan'!G71</f>
        <v>Not started</v>
      </c>
      <c r="F73" s="8">
        <f>'Project Plan'!I71</f>
        <v>0</v>
      </c>
      <c r="G73" s="8">
        <f>'Project Plan'!J71</f>
        <v>0</v>
      </c>
      <c r="H73" s="3">
        <f>'Project Plan'!L71</f>
        <v>0</v>
      </c>
      <c r="I73" s="14">
        <f t="shared" si="32"/>
        <v>1</v>
      </c>
      <c r="J73" s="14" t="str">
        <f t="shared" si="32"/>
        <v/>
      </c>
      <c r="K73" s="14" t="str">
        <f t="shared" si="32"/>
        <v/>
      </c>
      <c r="L73" s="14" t="str">
        <f t="shared" si="32"/>
        <v/>
      </c>
      <c r="M73" s="14" t="str">
        <f t="shared" si="32"/>
        <v/>
      </c>
      <c r="N73" s="14" t="str">
        <f t="shared" si="32"/>
        <v/>
      </c>
      <c r="O73" s="14" t="str">
        <f t="shared" si="32"/>
        <v/>
      </c>
      <c r="P73" s="14" t="str">
        <f t="shared" si="32"/>
        <v/>
      </c>
      <c r="Q73" s="14" t="str">
        <f t="shared" si="32"/>
        <v/>
      </c>
      <c r="R73" s="14" t="str">
        <f t="shared" si="32"/>
        <v/>
      </c>
      <c r="S73" s="14" t="str">
        <f t="shared" si="33"/>
        <v/>
      </c>
      <c r="T73" s="14" t="str">
        <f t="shared" si="33"/>
        <v/>
      </c>
      <c r="U73" s="14" t="str">
        <f t="shared" si="33"/>
        <v/>
      </c>
      <c r="V73" s="14" t="str">
        <f t="shared" si="33"/>
        <v/>
      </c>
      <c r="W73" s="14" t="str">
        <f t="shared" si="33"/>
        <v/>
      </c>
      <c r="X73" s="14" t="str">
        <f t="shared" si="33"/>
        <v/>
      </c>
      <c r="Y73" s="14" t="str">
        <f t="shared" si="33"/>
        <v/>
      </c>
      <c r="Z73" s="14" t="str">
        <f t="shared" si="33"/>
        <v/>
      </c>
      <c r="AA73" s="14" t="str">
        <f t="shared" si="33"/>
        <v/>
      </c>
      <c r="AB73" s="14" t="str">
        <f t="shared" si="33"/>
        <v/>
      </c>
      <c r="AC73" s="14" t="str">
        <f t="shared" si="34"/>
        <v/>
      </c>
      <c r="AD73" s="14" t="str">
        <f t="shared" si="34"/>
        <v/>
      </c>
      <c r="AE73" s="14" t="str">
        <f t="shared" si="34"/>
        <v/>
      </c>
      <c r="AF73" s="14" t="str">
        <f t="shared" si="34"/>
        <v/>
      </c>
      <c r="AG73" s="14" t="str">
        <f t="shared" si="34"/>
        <v/>
      </c>
      <c r="AH73" s="14" t="str">
        <f t="shared" si="34"/>
        <v/>
      </c>
      <c r="AI73" s="14" t="str">
        <f t="shared" si="34"/>
        <v/>
      </c>
      <c r="AJ73" s="14" t="str">
        <f t="shared" si="34"/>
        <v/>
      </c>
      <c r="AK73" s="14" t="str">
        <f t="shared" si="34"/>
        <v/>
      </c>
      <c r="AL73" s="14" t="str">
        <f t="shared" si="34"/>
        <v/>
      </c>
      <c r="AM73" s="14" t="str">
        <f t="shared" si="35"/>
        <v/>
      </c>
      <c r="AN73" s="14" t="str">
        <f t="shared" si="35"/>
        <v/>
      </c>
      <c r="AO73" s="14" t="str">
        <f t="shared" si="35"/>
        <v/>
      </c>
      <c r="AP73" s="14" t="str">
        <f t="shared" si="35"/>
        <v/>
      </c>
      <c r="AQ73" s="14" t="str">
        <f t="shared" si="35"/>
        <v/>
      </c>
      <c r="AR73" s="14" t="str">
        <f t="shared" si="35"/>
        <v/>
      </c>
      <c r="AS73" s="14" t="str">
        <f t="shared" si="35"/>
        <v/>
      </c>
      <c r="AT73" s="14" t="str">
        <f t="shared" si="35"/>
        <v/>
      </c>
      <c r="AU73" s="14" t="str">
        <f t="shared" si="35"/>
        <v/>
      </c>
      <c r="AV73" s="14" t="str">
        <f t="shared" si="35"/>
        <v/>
      </c>
      <c r="AW73" s="14" t="str">
        <f t="shared" si="36"/>
        <v/>
      </c>
      <c r="AX73" s="14" t="str">
        <f t="shared" si="36"/>
        <v/>
      </c>
      <c r="AY73" s="14" t="str">
        <f t="shared" si="36"/>
        <v/>
      </c>
      <c r="AZ73" s="14" t="str">
        <f t="shared" si="36"/>
        <v/>
      </c>
      <c r="BA73" s="14" t="str">
        <f t="shared" si="36"/>
        <v/>
      </c>
      <c r="BB73" s="14" t="str">
        <f t="shared" si="36"/>
        <v/>
      </c>
      <c r="BC73" s="14" t="str">
        <f t="shared" si="36"/>
        <v/>
      </c>
      <c r="BD73" s="14" t="str">
        <f t="shared" si="36"/>
        <v/>
      </c>
      <c r="BE73" s="14" t="str">
        <f t="shared" si="36"/>
        <v/>
      </c>
      <c r="BF73" s="14" t="str">
        <f t="shared" si="36"/>
        <v/>
      </c>
      <c r="BG73" s="14" t="str">
        <f t="shared" si="36"/>
        <v/>
      </c>
      <c r="BH73" s="14" t="str">
        <f t="shared" si="36"/>
        <v/>
      </c>
    </row>
    <row r="74" spans="1:60" ht="32">
      <c r="A74" s="2">
        <f>'Project Plan'!A72</f>
        <v>71</v>
      </c>
      <c r="B74" s="2" t="str">
        <f>'Project Plan'!B72</f>
        <v>14. Evaluation, sustainability &amp; close</v>
      </c>
      <c r="C74" s="2" t="str">
        <f>'Project Plan'!C72</f>
        <v>Run midpoint programme review</v>
      </c>
      <c r="D74" s="2">
        <f>'Project Plan'!F72</f>
        <v>0</v>
      </c>
      <c r="E74" s="2" t="str">
        <f>'Project Plan'!G72</f>
        <v>Not started</v>
      </c>
      <c r="F74" s="8">
        <f>'Project Plan'!I72</f>
        <v>0</v>
      </c>
      <c r="G74" s="8">
        <f>'Project Plan'!J72</f>
        <v>0</v>
      </c>
      <c r="H74" s="3">
        <f>'Project Plan'!L72</f>
        <v>0</v>
      </c>
      <c r="I74" s="14">
        <f t="shared" si="32"/>
        <v>1</v>
      </c>
      <c r="J74" s="14" t="str">
        <f t="shared" si="32"/>
        <v/>
      </c>
      <c r="K74" s="14" t="str">
        <f t="shared" si="32"/>
        <v/>
      </c>
      <c r="L74" s="14" t="str">
        <f t="shared" si="32"/>
        <v/>
      </c>
      <c r="M74" s="14" t="str">
        <f t="shared" si="32"/>
        <v/>
      </c>
      <c r="N74" s="14" t="str">
        <f t="shared" si="32"/>
        <v/>
      </c>
      <c r="O74" s="14" t="str">
        <f t="shared" si="32"/>
        <v/>
      </c>
      <c r="P74" s="14" t="str">
        <f t="shared" si="32"/>
        <v/>
      </c>
      <c r="Q74" s="14" t="str">
        <f t="shared" si="32"/>
        <v/>
      </c>
      <c r="R74" s="14" t="str">
        <f t="shared" si="32"/>
        <v/>
      </c>
      <c r="S74" s="14" t="str">
        <f t="shared" si="33"/>
        <v/>
      </c>
      <c r="T74" s="14" t="str">
        <f t="shared" si="33"/>
        <v/>
      </c>
      <c r="U74" s="14" t="str">
        <f t="shared" si="33"/>
        <v/>
      </c>
      <c r="V74" s="14" t="str">
        <f t="shared" si="33"/>
        <v/>
      </c>
      <c r="W74" s="14" t="str">
        <f t="shared" si="33"/>
        <v/>
      </c>
      <c r="X74" s="14" t="str">
        <f t="shared" si="33"/>
        <v/>
      </c>
      <c r="Y74" s="14" t="str">
        <f t="shared" si="33"/>
        <v/>
      </c>
      <c r="Z74" s="14" t="str">
        <f t="shared" si="33"/>
        <v/>
      </c>
      <c r="AA74" s="14" t="str">
        <f t="shared" si="33"/>
        <v/>
      </c>
      <c r="AB74" s="14" t="str">
        <f t="shared" si="33"/>
        <v/>
      </c>
      <c r="AC74" s="14" t="str">
        <f t="shared" si="34"/>
        <v/>
      </c>
      <c r="AD74" s="14" t="str">
        <f t="shared" si="34"/>
        <v/>
      </c>
      <c r="AE74" s="14" t="str">
        <f t="shared" si="34"/>
        <v/>
      </c>
      <c r="AF74" s="14" t="str">
        <f t="shared" si="34"/>
        <v/>
      </c>
      <c r="AG74" s="14" t="str">
        <f t="shared" si="34"/>
        <v/>
      </c>
      <c r="AH74" s="14" t="str">
        <f t="shared" si="34"/>
        <v/>
      </c>
      <c r="AI74" s="14" t="str">
        <f t="shared" si="34"/>
        <v/>
      </c>
      <c r="AJ74" s="14" t="str">
        <f t="shared" si="34"/>
        <v/>
      </c>
      <c r="AK74" s="14" t="str">
        <f t="shared" si="34"/>
        <v/>
      </c>
      <c r="AL74" s="14" t="str">
        <f t="shared" si="34"/>
        <v/>
      </c>
      <c r="AM74" s="14" t="str">
        <f t="shared" si="35"/>
        <v/>
      </c>
      <c r="AN74" s="14" t="str">
        <f t="shared" si="35"/>
        <v/>
      </c>
      <c r="AO74" s="14" t="str">
        <f t="shared" si="35"/>
        <v/>
      </c>
      <c r="AP74" s="14" t="str">
        <f t="shared" si="35"/>
        <v/>
      </c>
      <c r="AQ74" s="14" t="str">
        <f t="shared" si="35"/>
        <v/>
      </c>
      <c r="AR74" s="14" t="str">
        <f t="shared" si="35"/>
        <v/>
      </c>
      <c r="AS74" s="14" t="str">
        <f t="shared" si="35"/>
        <v/>
      </c>
      <c r="AT74" s="14" t="str">
        <f t="shared" si="35"/>
        <v/>
      </c>
      <c r="AU74" s="14" t="str">
        <f t="shared" si="35"/>
        <v/>
      </c>
      <c r="AV74" s="14" t="str">
        <f t="shared" si="35"/>
        <v/>
      </c>
      <c r="AW74" s="14" t="str">
        <f t="shared" si="36"/>
        <v/>
      </c>
      <c r="AX74" s="14" t="str">
        <f t="shared" si="36"/>
        <v/>
      </c>
      <c r="AY74" s="14" t="str">
        <f t="shared" si="36"/>
        <v/>
      </c>
      <c r="AZ74" s="14" t="str">
        <f t="shared" si="36"/>
        <v/>
      </c>
      <c r="BA74" s="14" t="str">
        <f t="shared" si="36"/>
        <v/>
      </c>
      <c r="BB74" s="14" t="str">
        <f t="shared" si="36"/>
        <v/>
      </c>
      <c r="BC74" s="14" t="str">
        <f t="shared" si="36"/>
        <v/>
      </c>
      <c r="BD74" s="14" t="str">
        <f t="shared" si="36"/>
        <v/>
      </c>
      <c r="BE74" s="14" t="str">
        <f t="shared" si="36"/>
        <v/>
      </c>
      <c r="BF74" s="14" t="str">
        <f t="shared" si="36"/>
        <v/>
      </c>
      <c r="BG74" s="14" t="str">
        <f t="shared" si="36"/>
        <v/>
      </c>
      <c r="BH74" s="14" t="str">
        <f t="shared" si="36"/>
        <v/>
      </c>
    </row>
    <row r="75" spans="1:60" ht="32">
      <c r="A75" s="2">
        <f>'Project Plan'!A73</f>
        <v>72</v>
      </c>
      <c r="B75" s="2" t="str">
        <f>'Project Plan'!B73</f>
        <v>14. Evaluation, sustainability &amp; close</v>
      </c>
      <c r="C75" s="2" t="str">
        <f>'Project Plan'!C73</f>
        <v>Analyse endline and evaluation data</v>
      </c>
      <c r="D75" s="2">
        <f>'Project Plan'!F73</f>
        <v>0</v>
      </c>
      <c r="E75" s="2" t="str">
        <f>'Project Plan'!G73</f>
        <v>Not started</v>
      </c>
      <c r="F75" s="8">
        <f>'Project Plan'!I73</f>
        <v>0</v>
      </c>
      <c r="G75" s="8">
        <f>'Project Plan'!J73</f>
        <v>0</v>
      </c>
      <c r="H75" s="3">
        <f>'Project Plan'!L73</f>
        <v>0</v>
      </c>
      <c r="I75" s="14">
        <f t="shared" si="32"/>
        <v>1</v>
      </c>
      <c r="J75" s="14" t="str">
        <f t="shared" si="32"/>
        <v/>
      </c>
      <c r="K75" s="14" t="str">
        <f t="shared" si="32"/>
        <v/>
      </c>
      <c r="L75" s="14" t="str">
        <f t="shared" si="32"/>
        <v/>
      </c>
      <c r="M75" s="14" t="str">
        <f t="shared" si="32"/>
        <v/>
      </c>
      <c r="N75" s="14" t="str">
        <f t="shared" si="32"/>
        <v/>
      </c>
      <c r="O75" s="14" t="str">
        <f t="shared" si="32"/>
        <v/>
      </c>
      <c r="P75" s="14" t="str">
        <f t="shared" si="32"/>
        <v/>
      </c>
      <c r="Q75" s="14" t="str">
        <f t="shared" si="32"/>
        <v/>
      </c>
      <c r="R75" s="14" t="str">
        <f t="shared" si="32"/>
        <v/>
      </c>
      <c r="S75" s="14" t="str">
        <f t="shared" si="33"/>
        <v/>
      </c>
      <c r="T75" s="14" t="str">
        <f t="shared" si="33"/>
        <v/>
      </c>
      <c r="U75" s="14" t="str">
        <f t="shared" si="33"/>
        <v/>
      </c>
      <c r="V75" s="14" t="str">
        <f t="shared" si="33"/>
        <v/>
      </c>
      <c r="W75" s="14" t="str">
        <f t="shared" si="33"/>
        <v/>
      </c>
      <c r="X75" s="14" t="str">
        <f t="shared" si="33"/>
        <v/>
      </c>
      <c r="Y75" s="14" t="str">
        <f t="shared" si="33"/>
        <v/>
      </c>
      <c r="Z75" s="14" t="str">
        <f t="shared" si="33"/>
        <v/>
      </c>
      <c r="AA75" s="14" t="str">
        <f t="shared" si="33"/>
        <v/>
      </c>
      <c r="AB75" s="14" t="str">
        <f t="shared" si="33"/>
        <v/>
      </c>
      <c r="AC75" s="14" t="str">
        <f t="shared" si="34"/>
        <v/>
      </c>
      <c r="AD75" s="14" t="str">
        <f t="shared" si="34"/>
        <v/>
      </c>
      <c r="AE75" s="14" t="str">
        <f t="shared" si="34"/>
        <v/>
      </c>
      <c r="AF75" s="14" t="str">
        <f t="shared" si="34"/>
        <v/>
      </c>
      <c r="AG75" s="14" t="str">
        <f t="shared" si="34"/>
        <v/>
      </c>
      <c r="AH75" s="14" t="str">
        <f t="shared" si="34"/>
        <v/>
      </c>
      <c r="AI75" s="14" t="str">
        <f t="shared" si="34"/>
        <v/>
      </c>
      <c r="AJ75" s="14" t="str">
        <f t="shared" si="34"/>
        <v/>
      </c>
      <c r="AK75" s="14" t="str">
        <f t="shared" si="34"/>
        <v/>
      </c>
      <c r="AL75" s="14" t="str">
        <f t="shared" si="34"/>
        <v/>
      </c>
      <c r="AM75" s="14" t="str">
        <f t="shared" si="35"/>
        <v/>
      </c>
      <c r="AN75" s="14" t="str">
        <f t="shared" si="35"/>
        <v/>
      </c>
      <c r="AO75" s="14" t="str">
        <f t="shared" si="35"/>
        <v/>
      </c>
      <c r="AP75" s="14" t="str">
        <f t="shared" si="35"/>
        <v/>
      </c>
      <c r="AQ75" s="14" t="str">
        <f t="shared" si="35"/>
        <v/>
      </c>
      <c r="AR75" s="14" t="str">
        <f t="shared" si="35"/>
        <v/>
      </c>
      <c r="AS75" s="14" t="str">
        <f t="shared" si="35"/>
        <v/>
      </c>
      <c r="AT75" s="14" t="str">
        <f t="shared" si="35"/>
        <v/>
      </c>
      <c r="AU75" s="14" t="str">
        <f t="shared" si="35"/>
        <v/>
      </c>
      <c r="AV75" s="14" t="str">
        <f t="shared" si="35"/>
        <v/>
      </c>
      <c r="AW75" s="14" t="str">
        <f t="shared" si="36"/>
        <v/>
      </c>
      <c r="AX75" s="14" t="str">
        <f t="shared" si="36"/>
        <v/>
      </c>
      <c r="AY75" s="14" t="str">
        <f t="shared" si="36"/>
        <v/>
      </c>
      <c r="AZ75" s="14" t="str">
        <f t="shared" si="36"/>
        <v/>
      </c>
      <c r="BA75" s="14" t="str">
        <f t="shared" si="36"/>
        <v/>
      </c>
      <c r="BB75" s="14" t="str">
        <f t="shared" si="36"/>
        <v/>
      </c>
      <c r="BC75" s="14" t="str">
        <f t="shared" si="36"/>
        <v/>
      </c>
      <c r="BD75" s="14" t="str">
        <f t="shared" si="36"/>
        <v/>
      </c>
      <c r="BE75" s="14" t="str">
        <f t="shared" si="36"/>
        <v/>
      </c>
      <c r="BF75" s="14" t="str">
        <f t="shared" si="36"/>
        <v/>
      </c>
      <c r="BG75" s="14" t="str">
        <f t="shared" si="36"/>
        <v/>
      </c>
      <c r="BH75" s="14" t="str">
        <f t="shared" si="36"/>
        <v/>
      </c>
    </row>
    <row r="76" spans="1:60" ht="32">
      <c r="A76" s="2">
        <f>'Project Plan'!A74</f>
        <v>73</v>
      </c>
      <c r="B76" s="2" t="str">
        <f>'Project Plan'!B74</f>
        <v>14. Evaluation, sustainability &amp; close</v>
      </c>
      <c r="C76" s="2" t="str">
        <f>'Project Plan'!C74</f>
        <v>Share learning with partners</v>
      </c>
      <c r="D76" s="2">
        <f>'Project Plan'!F74</f>
        <v>0</v>
      </c>
      <c r="E76" s="2" t="str">
        <f>'Project Plan'!G74</f>
        <v>Not started</v>
      </c>
      <c r="F76" s="8">
        <f>'Project Plan'!I74</f>
        <v>0</v>
      </c>
      <c r="G76" s="8">
        <f>'Project Plan'!J74</f>
        <v>0</v>
      </c>
      <c r="H76" s="3">
        <f>'Project Plan'!L74</f>
        <v>0</v>
      </c>
      <c r="I76" s="14">
        <f t="shared" si="32"/>
        <v>1</v>
      </c>
      <c r="J76" s="14" t="str">
        <f t="shared" si="32"/>
        <v/>
      </c>
      <c r="K76" s="14" t="str">
        <f t="shared" si="32"/>
        <v/>
      </c>
      <c r="L76" s="14" t="str">
        <f t="shared" si="32"/>
        <v/>
      </c>
      <c r="M76" s="14" t="str">
        <f t="shared" si="32"/>
        <v/>
      </c>
      <c r="N76" s="14" t="str">
        <f t="shared" si="32"/>
        <v/>
      </c>
      <c r="O76" s="14" t="str">
        <f t="shared" si="32"/>
        <v/>
      </c>
      <c r="P76" s="14" t="str">
        <f t="shared" si="32"/>
        <v/>
      </c>
      <c r="Q76" s="14" t="str">
        <f t="shared" si="32"/>
        <v/>
      </c>
      <c r="R76" s="14" t="str">
        <f t="shared" si="32"/>
        <v/>
      </c>
      <c r="S76" s="14" t="str">
        <f t="shared" si="33"/>
        <v/>
      </c>
      <c r="T76" s="14" t="str">
        <f t="shared" si="33"/>
        <v/>
      </c>
      <c r="U76" s="14" t="str">
        <f t="shared" si="33"/>
        <v/>
      </c>
      <c r="V76" s="14" t="str">
        <f t="shared" si="33"/>
        <v/>
      </c>
      <c r="W76" s="14" t="str">
        <f t="shared" si="33"/>
        <v/>
      </c>
      <c r="X76" s="14" t="str">
        <f t="shared" si="33"/>
        <v/>
      </c>
      <c r="Y76" s="14" t="str">
        <f t="shared" si="33"/>
        <v/>
      </c>
      <c r="Z76" s="14" t="str">
        <f t="shared" si="33"/>
        <v/>
      </c>
      <c r="AA76" s="14" t="str">
        <f t="shared" si="33"/>
        <v/>
      </c>
      <c r="AB76" s="14" t="str">
        <f t="shared" si="33"/>
        <v/>
      </c>
      <c r="AC76" s="14" t="str">
        <f t="shared" si="34"/>
        <v/>
      </c>
      <c r="AD76" s="14" t="str">
        <f t="shared" si="34"/>
        <v/>
      </c>
      <c r="AE76" s="14" t="str">
        <f t="shared" si="34"/>
        <v/>
      </c>
      <c r="AF76" s="14" t="str">
        <f t="shared" si="34"/>
        <v/>
      </c>
      <c r="AG76" s="14" t="str">
        <f t="shared" si="34"/>
        <v/>
      </c>
      <c r="AH76" s="14" t="str">
        <f t="shared" si="34"/>
        <v/>
      </c>
      <c r="AI76" s="14" t="str">
        <f t="shared" si="34"/>
        <v/>
      </c>
      <c r="AJ76" s="14" t="str">
        <f t="shared" si="34"/>
        <v/>
      </c>
      <c r="AK76" s="14" t="str">
        <f t="shared" si="34"/>
        <v/>
      </c>
      <c r="AL76" s="14" t="str">
        <f t="shared" si="34"/>
        <v/>
      </c>
      <c r="AM76" s="14" t="str">
        <f t="shared" si="35"/>
        <v/>
      </c>
      <c r="AN76" s="14" t="str">
        <f t="shared" si="35"/>
        <v/>
      </c>
      <c r="AO76" s="14" t="str">
        <f t="shared" si="35"/>
        <v/>
      </c>
      <c r="AP76" s="14" t="str">
        <f t="shared" si="35"/>
        <v/>
      </c>
      <c r="AQ76" s="14" t="str">
        <f t="shared" si="35"/>
        <v/>
      </c>
      <c r="AR76" s="14" t="str">
        <f t="shared" si="35"/>
        <v/>
      </c>
      <c r="AS76" s="14" t="str">
        <f t="shared" si="35"/>
        <v/>
      </c>
      <c r="AT76" s="14" t="str">
        <f t="shared" si="35"/>
        <v/>
      </c>
      <c r="AU76" s="14" t="str">
        <f t="shared" si="35"/>
        <v/>
      </c>
      <c r="AV76" s="14" t="str">
        <f t="shared" si="35"/>
        <v/>
      </c>
      <c r="AW76" s="14" t="str">
        <f t="shared" si="36"/>
        <v/>
      </c>
      <c r="AX76" s="14" t="str">
        <f t="shared" si="36"/>
        <v/>
      </c>
      <c r="AY76" s="14" t="str">
        <f t="shared" si="36"/>
        <v/>
      </c>
      <c r="AZ76" s="14" t="str">
        <f t="shared" si="36"/>
        <v/>
      </c>
      <c r="BA76" s="14" t="str">
        <f t="shared" si="36"/>
        <v/>
      </c>
      <c r="BB76" s="14" t="str">
        <f t="shared" si="36"/>
        <v/>
      </c>
      <c r="BC76" s="14" t="str">
        <f t="shared" si="36"/>
        <v/>
      </c>
      <c r="BD76" s="14" t="str">
        <f t="shared" si="36"/>
        <v/>
      </c>
      <c r="BE76" s="14" t="str">
        <f t="shared" si="36"/>
        <v/>
      </c>
      <c r="BF76" s="14" t="str">
        <f t="shared" si="36"/>
        <v/>
      </c>
      <c r="BG76" s="14" t="str">
        <f t="shared" si="36"/>
        <v/>
      </c>
      <c r="BH76" s="14" t="str">
        <f t="shared" si="36"/>
        <v/>
      </c>
    </row>
    <row r="77" spans="1:60" ht="32">
      <c r="A77" s="2">
        <f>'Project Plan'!A75</f>
        <v>74</v>
      </c>
      <c r="B77" s="2" t="str">
        <f>'Project Plan'!B75</f>
        <v>14. Evaluation, sustainability &amp; close</v>
      </c>
      <c r="C77" s="2" t="str">
        <f>'Project Plan'!C75</f>
        <v>Agree sustainability plan</v>
      </c>
      <c r="D77" s="2">
        <f>'Project Plan'!F75</f>
        <v>0</v>
      </c>
      <c r="E77" s="2" t="str">
        <f>'Project Plan'!G75</f>
        <v>Not started</v>
      </c>
      <c r="F77" s="8">
        <f>'Project Plan'!I75</f>
        <v>0</v>
      </c>
      <c r="G77" s="8">
        <f>'Project Plan'!J75</f>
        <v>0</v>
      </c>
      <c r="H77" s="3">
        <f>'Project Plan'!L75</f>
        <v>0</v>
      </c>
      <c r="I77" s="14">
        <f t="shared" si="32"/>
        <v>1</v>
      </c>
      <c r="J77" s="14" t="str">
        <f t="shared" si="32"/>
        <v/>
      </c>
      <c r="K77" s="14" t="str">
        <f t="shared" si="32"/>
        <v/>
      </c>
      <c r="L77" s="14" t="str">
        <f t="shared" si="32"/>
        <v/>
      </c>
      <c r="M77" s="14" t="str">
        <f t="shared" si="32"/>
        <v/>
      </c>
      <c r="N77" s="14" t="str">
        <f t="shared" si="32"/>
        <v/>
      </c>
      <c r="O77" s="14" t="str">
        <f t="shared" si="32"/>
        <v/>
      </c>
      <c r="P77" s="14" t="str">
        <f t="shared" si="32"/>
        <v/>
      </c>
      <c r="Q77" s="14" t="str">
        <f t="shared" si="32"/>
        <v/>
      </c>
      <c r="R77" s="14" t="str">
        <f t="shared" si="32"/>
        <v/>
      </c>
      <c r="S77" s="14" t="str">
        <f t="shared" si="33"/>
        <v/>
      </c>
      <c r="T77" s="14" t="str">
        <f t="shared" si="33"/>
        <v/>
      </c>
      <c r="U77" s="14" t="str">
        <f t="shared" si="33"/>
        <v/>
      </c>
      <c r="V77" s="14" t="str">
        <f t="shared" si="33"/>
        <v/>
      </c>
      <c r="W77" s="14" t="str">
        <f t="shared" si="33"/>
        <v/>
      </c>
      <c r="X77" s="14" t="str">
        <f t="shared" si="33"/>
        <v/>
      </c>
      <c r="Y77" s="14" t="str">
        <f t="shared" si="33"/>
        <v/>
      </c>
      <c r="Z77" s="14" t="str">
        <f t="shared" si="33"/>
        <v/>
      </c>
      <c r="AA77" s="14" t="str">
        <f t="shared" si="33"/>
        <v/>
      </c>
      <c r="AB77" s="14" t="str">
        <f t="shared" si="33"/>
        <v/>
      </c>
      <c r="AC77" s="14" t="str">
        <f t="shared" si="34"/>
        <v/>
      </c>
      <c r="AD77" s="14" t="str">
        <f t="shared" si="34"/>
        <v/>
      </c>
      <c r="AE77" s="14" t="str">
        <f t="shared" si="34"/>
        <v/>
      </c>
      <c r="AF77" s="14" t="str">
        <f t="shared" si="34"/>
        <v/>
      </c>
      <c r="AG77" s="14" t="str">
        <f t="shared" si="34"/>
        <v/>
      </c>
      <c r="AH77" s="14" t="str">
        <f t="shared" si="34"/>
        <v/>
      </c>
      <c r="AI77" s="14" t="str">
        <f t="shared" si="34"/>
        <v/>
      </c>
      <c r="AJ77" s="14" t="str">
        <f t="shared" si="34"/>
        <v/>
      </c>
      <c r="AK77" s="14" t="str">
        <f t="shared" si="34"/>
        <v/>
      </c>
      <c r="AL77" s="14" t="str">
        <f t="shared" si="34"/>
        <v/>
      </c>
      <c r="AM77" s="14" t="str">
        <f t="shared" si="35"/>
        <v/>
      </c>
      <c r="AN77" s="14" t="str">
        <f t="shared" si="35"/>
        <v/>
      </c>
      <c r="AO77" s="14" t="str">
        <f t="shared" si="35"/>
        <v/>
      </c>
      <c r="AP77" s="14" t="str">
        <f t="shared" si="35"/>
        <v/>
      </c>
      <c r="AQ77" s="14" t="str">
        <f t="shared" si="35"/>
        <v/>
      </c>
      <c r="AR77" s="14" t="str">
        <f t="shared" si="35"/>
        <v/>
      </c>
      <c r="AS77" s="14" t="str">
        <f t="shared" si="35"/>
        <v/>
      </c>
      <c r="AT77" s="14" t="str">
        <f t="shared" si="35"/>
        <v/>
      </c>
      <c r="AU77" s="14" t="str">
        <f t="shared" si="35"/>
        <v/>
      </c>
      <c r="AV77" s="14" t="str">
        <f t="shared" si="35"/>
        <v/>
      </c>
      <c r="AW77" s="14" t="str">
        <f t="shared" si="36"/>
        <v/>
      </c>
      <c r="AX77" s="14" t="str">
        <f t="shared" si="36"/>
        <v/>
      </c>
      <c r="AY77" s="14" t="str">
        <f t="shared" si="36"/>
        <v/>
      </c>
      <c r="AZ77" s="14" t="str">
        <f t="shared" si="36"/>
        <v/>
      </c>
      <c r="BA77" s="14" t="str">
        <f t="shared" si="36"/>
        <v/>
      </c>
      <c r="BB77" s="14" t="str">
        <f t="shared" si="36"/>
        <v/>
      </c>
      <c r="BC77" s="14" t="str">
        <f t="shared" si="36"/>
        <v/>
      </c>
      <c r="BD77" s="14" t="str">
        <f t="shared" si="36"/>
        <v/>
      </c>
      <c r="BE77" s="14" t="str">
        <f t="shared" si="36"/>
        <v/>
      </c>
      <c r="BF77" s="14" t="str">
        <f t="shared" si="36"/>
        <v/>
      </c>
      <c r="BG77" s="14" t="str">
        <f t="shared" si="36"/>
        <v/>
      </c>
      <c r="BH77" s="14" t="str">
        <f t="shared" si="36"/>
        <v/>
      </c>
    </row>
    <row r="78" spans="1:60" ht="32">
      <c r="A78" s="2">
        <f>'Project Plan'!A76</f>
        <v>75</v>
      </c>
      <c r="B78" s="2" t="str">
        <f>'Project Plan'!B76</f>
        <v>14. Evaluation, sustainability &amp; close</v>
      </c>
      <c r="C78" s="2" t="str">
        <f>'Project Plan'!C76</f>
        <v>Confirm year-two / business-as-usual actions</v>
      </c>
      <c r="D78" s="2">
        <f>'Project Plan'!F76</f>
        <v>0</v>
      </c>
      <c r="E78" s="2" t="str">
        <f>'Project Plan'!G76</f>
        <v>Not started</v>
      </c>
      <c r="F78" s="8">
        <f>'Project Plan'!I76</f>
        <v>0</v>
      </c>
      <c r="G78" s="8">
        <f>'Project Plan'!J76</f>
        <v>0</v>
      </c>
      <c r="H78" s="3">
        <f>'Project Plan'!L76</f>
        <v>0</v>
      </c>
      <c r="I78" s="14">
        <f t="shared" si="32"/>
        <v>1</v>
      </c>
      <c r="J78" s="14" t="str">
        <f t="shared" si="32"/>
        <v/>
      </c>
      <c r="K78" s="14" t="str">
        <f t="shared" si="32"/>
        <v/>
      </c>
      <c r="L78" s="14" t="str">
        <f t="shared" si="32"/>
        <v/>
      </c>
      <c r="M78" s="14" t="str">
        <f t="shared" si="32"/>
        <v/>
      </c>
      <c r="N78" s="14" t="str">
        <f t="shared" si="32"/>
        <v/>
      </c>
      <c r="O78" s="14" t="str">
        <f t="shared" si="32"/>
        <v/>
      </c>
      <c r="P78" s="14" t="str">
        <f t="shared" si="32"/>
        <v/>
      </c>
      <c r="Q78" s="14" t="str">
        <f t="shared" si="32"/>
        <v/>
      </c>
      <c r="R78" s="14" t="str">
        <f t="shared" si="32"/>
        <v/>
      </c>
      <c r="S78" s="14" t="str">
        <f t="shared" si="33"/>
        <v/>
      </c>
      <c r="T78" s="14" t="str">
        <f t="shared" si="33"/>
        <v/>
      </c>
      <c r="U78" s="14" t="str">
        <f t="shared" si="33"/>
        <v/>
      </c>
      <c r="V78" s="14" t="str">
        <f t="shared" si="33"/>
        <v/>
      </c>
      <c r="W78" s="14" t="str">
        <f t="shared" si="33"/>
        <v/>
      </c>
      <c r="X78" s="14" t="str">
        <f t="shared" si="33"/>
        <v/>
      </c>
      <c r="Y78" s="14" t="str">
        <f t="shared" si="33"/>
        <v/>
      </c>
      <c r="Z78" s="14" t="str">
        <f t="shared" si="33"/>
        <v/>
      </c>
      <c r="AA78" s="14" t="str">
        <f t="shared" si="33"/>
        <v/>
      </c>
      <c r="AB78" s="14" t="str">
        <f t="shared" si="33"/>
        <v/>
      </c>
      <c r="AC78" s="14" t="str">
        <f t="shared" si="34"/>
        <v/>
      </c>
      <c r="AD78" s="14" t="str">
        <f t="shared" si="34"/>
        <v/>
      </c>
      <c r="AE78" s="14" t="str">
        <f t="shared" si="34"/>
        <v/>
      </c>
      <c r="AF78" s="14" t="str">
        <f t="shared" si="34"/>
        <v/>
      </c>
      <c r="AG78" s="14" t="str">
        <f t="shared" si="34"/>
        <v/>
      </c>
      <c r="AH78" s="14" t="str">
        <f t="shared" si="34"/>
        <v/>
      </c>
      <c r="AI78" s="14" t="str">
        <f t="shared" si="34"/>
        <v/>
      </c>
      <c r="AJ78" s="14" t="str">
        <f t="shared" si="34"/>
        <v/>
      </c>
      <c r="AK78" s="14" t="str">
        <f t="shared" si="34"/>
        <v/>
      </c>
      <c r="AL78" s="14" t="str">
        <f t="shared" si="34"/>
        <v/>
      </c>
      <c r="AM78" s="14" t="str">
        <f t="shared" si="35"/>
        <v/>
      </c>
      <c r="AN78" s="14" t="str">
        <f t="shared" si="35"/>
        <v/>
      </c>
      <c r="AO78" s="14" t="str">
        <f t="shared" si="35"/>
        <v/>
      </c>
      <c r="AP78" s="14" t="str">
        <f t="shared" si="35"/>
        <v/>
      </c>
      <c r="AQ78" s="14" t="str">
        <f t="shared" si="35"/>
        <v/>
      </c>
      <c r="AR78" s="14" t="str">
        <f t="shared" si="35"/>
        <v/>
      </c>
      <c r="AS78" s="14" t="str">
        <f t="shared" si="35"/>
        <v/>
      </c>
      <c r="AT78" s="14" t="str">
        <f t="shared" si="35"/>
        <v/>
      </c>
      <c r="AU78" s="14" t="str">
        <f t="shared" si="35"/>
        <v/>
      </c>
      <c r="AV78" s="14" t="str">
        <f t="shared" si="35"/>
        <v/>
      </c>
      <c r="AW78" s="14" t="str">
        <f t="shared" si="36"/>
        <v/>
      </c>
      <c r="AX78" s="14" t="str">
        <f t="shared" si="36"/>
        <v/>
      </c>
      <c r="AY78" s="14" t="str">
        <f t="shared" si="36"/>
        <v/>
      </c>
      <c r="AZ78" s="14" t="str">
        <f t="shared" si="36"/>
        <v/>
      </c>
      <c r="BA78" s="14" t="str">
        <f t="shared" si="36"/>
        <v/>
      </c>
      <c r="BB78" s="14" t="str">
        <f t="shared" si="36"/>
        <v/>
      </c>
      <c r="BC78" s="14" t="str">
        <f t="shared" si="36"/>
        <v/>
      </c>
      <c r="BD78" s="14" t="str">
        <f t="shared" si="36"/>
        <v/>
      </c>
      <c r="BE78" s="14" t="str">
        <f t="shared" si="36"/>
        <v/>
      </c>
      <c r="BF78" s="14" t="str">
        <f t="shared" si="36"/>
        <v/>
      </c>
      <c r="BG78" s="14" t="str">
        <f t="shared" si="36"/>
        <v/>
      </c>
      <c r="BH78" s="14" t="str">
        <f t="shared" si="36"/>
        <v/>
      </c>
    </row>
  </sheetData>
  <mergeCells count="1">
    <mergeCell ref="A1:H1"/>
  </mergeCells>
  <conditionalFormatting sqref="I4:BH78">
    <cfRule type="expression" dxfId="0" priority="1">
      <formula>I4=1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"/>
  <sheetViews>
    <sheetView workbookViewId="0">
      <selection activeCell="D25" sqref="D25"/>
    </sheetView>
  </sheetViews>
  <sheetFormatPr baseColWidth="10" defaultColWidth="8.83203125" defaultRowHeight="14"/>
  <cols>
    <col min="1" max="1" width="9.83203125" bestFit="1" customWidth="1"/>
    <col min="2" max="2" width="7.6640625" bestFit="1" customWidth="1"/>
    <col min="3" max="3" width="9.6640625" bestFit="1" customWidth="1"/>
    <col min="4" max="4" width="35.1640625" bestFit="1" customWidth="1"/>
  </cols>
  <sheetData>
    <row r="1" spans="1:4" ht="15">
      <c r="A1" s="20" t="s">
        <v>58</v>
      </c>
      <c r="B1" s="20" t="s">
        <v>59</v>
      </c>
      <c r="C1" s="20" t="s">
        <v>313</v>
      </c>
      <c r="D1" s="20" t="s">
        <v>53</v>
      </c>
    </row>
    <row r="2" spans="1:4" ht="15">
      <c r="A2" s="1" t="s">
        <v>68</v>
      </c>
      <c r="B2" s="1" t="s">
        <v>69</v>
      </c>
      <c r="C2" s="1" t="s">
        <v>77</v>
      </c>
      <c r="D2" s="1" t="s">
        <v>64</v>
      </c>
    </row>
    <row r="3" spans="1:4" ht="15">
      <c r="A3" s="1" t="s">
        <v>15</v>
      </c>
      <c r="B3" s="1" t="s">
        <v>100</v>
      </c>
      <c r="C3" s="1" t="s">
        <v>70</v>
      </c>
      <c r="D3" s="1" t="s">
        <v>87</v>
      </c>
    </row>
    <row r="4" spans="1:4" ht="15">
      <c r="A4" s="1" t="s">
        <v>314</v>
      </c>
      <c r="B4" s="1" t="s">
        <v>315</v>
      </c>
      <c r="C4" s="1"/>
      <c r="D4" s="1" t="s">
        <v>104</v>
      </c>
    </row>
    <row r="5" spans="1:4" ht="15">
      <c r="A5" s="1" t="s">
        <v>316</v>
      </c>
      <c r="B5" s="1"/>
      <c r="C5" s="1"/>
      <c r="D5" s="1" t="s">
        <v>120</v>
      </c>
    </row>
    <row r="6" spans="1:4" ht="15">
      <c r="A6" s="1" t="s">
        <v>11</v>
      </c>
      <c r="B6" s="1"/>
      <c r="C6" s="1"/>
      <c r="D6" s="1" t="s">
        <v>136</v>
      </c>
    </row>
    <row r="7" spans="1:4" ht="15">
      <c r="A7" s="1" t="s">
        <v>317</v>
      </c>
      <c r="B7" s="1"/>
      <c r="C7" s="1"/>
      <c r="D7" s="1" t="s">
        <v>152</v>
      </c>
    </row>
    <row r="8" spans="1:4" ht="15">
      <c r="A8" s="1"/>
      <c r="B8" s="1"/>
      <c r="C8" s="1"/>
      <c r="D8" s="1" t="s">
        <v>171</v>
      </c>
    </row>
    <row r="9" spans="1:4" ht="15">
      <c r="A9" s="1"/>
      <c r="B9" s="1"/>
      <c r="C9" s="1"/>
      <c r="D9" s="1" t="s">
        <v>187</v>
      </c>
    </row>
    <row r="10" spans="1:4" ht="15">
      <c r="A10" s="1"/>
      <c r="B10" s="1"/>
      <c r="C10" s="1"/>
      <c r="D10" s="1" t="s">
        <v>200</v>
      </c>
    </row>
    <row r="11" spans="1:4" ht="15">
      <c r="A11" s="1"/>
      <c r="B11" s="1"/>
      <c r="C11" s="1"/>
      <c r="D11" s="1" t="s">
        <v>216</v>
      </c>
    </row>
    <row r="12" spans="1:4" ht="15">
      <c r="A12" s="1"/>
      <c r="B12" s="1"/>
      <c r="C12" s="1"/>
      <c r="D12" s="1" t="s">
        <v>232</v>
      </c>
    </row>
    <row r="13" spans="1:4" ht="15">
      <c r="A13" s="1"/>
      <c r="B13" s="1"/>
      <c r="C13" s="1"/>
      <c r="D13" s="1" t="s">
        <v>251</v>
      </c>
    </row>
    <row r="14" spans="1:4" ht="15">
      <c r="A14" s="1"/>
      <c r="B14" s="1"/>
      <c r="C14" s="1"/>
      <c r="D14" s="1" t="s">
        <v>267</v>
      </c>
    </row>
    <row r="15" spans="1:4" ht="15">
      <c r="A15" s="1"/>
      <c r="B15" s="1"/>
      <c r="C15" s="1"/>
      <c r="D15" s="1" t="s">
        <v>292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7AF584FC81DC42B896B147597934B5" ma:contentTypeVersion="14" ma:contentTypeDescription="Create a new document." ma:contentTypeScope="" ma:versionID="fb561eaf2df7490ed50cbc31e8572c24">
  <xsd:schema xmlns:xsd="http://www.w3.org/2001/XMLSchema" xmlns:xs="http://www.w3.org/2001/XMLSchema" xmlns:p="http://schemas.microsoft.com/office/2006/metadata/properties" xmlns:ns2="d225e306-cd9c-4685-a44c-e6e24beaa9eb" xmlns:ns3="100f8c17-9e75-4c76-b002-c167a01bc5c5" targetNamespace="http://schemas.microsoft.com/office/2006/metadata/properties" ma:root="true" ma:fieldsID="e72c55e375488c36409768dac7b38288" ns2:_="" ns3:_="">
    <xsd:import namespace="d225e306-cd9c-4685-a44c-e6e24beaa9eb"/>
    <xsd:import namespace="100f8c17-9e75-4c76-b002-c167a01bc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5e306-cd9c-4685-a44c-e6e24beaa9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06e034f-5d27-4a55-b126-b5aed7b329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f8c17-9e75-4c76-b002-c167a01bc5c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304316-9453-43cf-90cb-130c1ea90da7}" ma:internalName="TaxCatchAll" ma:showField="CatchAllData" ma:web="100f8c17-9e75-4c76-b002-c167a01bc5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0f8c17-9e75-4c76-b002-c167a01bc5c5" xsi:nil="true"/>
    <lcf76f155ced4ddcb4097134ff3c332f xmlns="d225e306-cd9c-4685-a44c-e6e24beaa9e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427368-9464-4546-B731-379C544F3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25e306-cd9c-4685-a44c-e6e24beaa9eb"/>
    <ds:schemaRef ds:uri="100f8c17-9e75-4c76-b002-c167a01bc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1E5883-3382-47D8-879A-43C1660D80DD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d225e306-cd9c-4685-a44c-e6e24beaa9eb"/>
    <ds:schemaRef ds:uri="http://schemas.microsoft.com/office/infopath/2007/PartnerControls"/>
    <ds:schemaRef ds:uri="http://schemas.openxmlformats.org/package/2006/metadata/core-properties"/>
    <ds:schemaRef ds:uri="100f8c17-9e75-4c76-b002-c167a01bc5c5"/>
  </ds:schemaRefs>
</ds:datastoreItem>
</file>

<file path=customXml/itemProps3.xml><?xml version="1.0" encoding="utf-8"?>
<ds:datastoreItem xmlns:ds="http://schemas.openxmlformats.org/officeDocument/2006/customXml" ds:itemID="{E54F75C4-B303-4676-AE68-2DFC7C766A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Setup</vt:lpstr>
      <vt:lpstr>Project Plan</vt:lpstr>
      <vt:lpstr>Gantt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 Essex</cp:lastModifiedBy>
  <dcterms:modified xsi:type="dcterms:W3CDTF">2026-09-30T09:02:06Z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0x010100E07AF584FC81DC42B896B147597934B5</vt:lpwstr>
  </property>
  <property fmtid="{D5CDD505-2E9C-101B-9397-08002B2CF9AE}" pid="3" name="MediaServiceImageTags">
    <vt:lpwstr/>
  </property>
</Properties>
</file>